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C:\Users\druhca\Desktop\Technical Docs\"/>
    </mc:Choice>
  </mc:AlternateContent>
  <xr:revisionPtr revIDLastSave="0" documentId="8_{E5EC60EE-577D-4736-BC88-57E02739B66E}" xr6:coauthVersionLast="47" xr6:coauthVersionMax="47" xr10:uidLastSave="{00000000-0000-0000-0000-000000000000}"/>
  <bookViews>
    <workbookView xWindow="-120" yWindow="-120" windowWidth="29040" windowHeight="15840" xr2:uid="{00000000-000D-0000-FFFF-FFFF00000000}"/>
  </bookViews>
  <sheets>
    <sheet name="DISCLAIMER" sheetId="11" r:id="rId1"/>
    <sheet name="CL_1 - Site Screening" sheetId="3" r:id="rId2"/>
    <sheet name="DWS - Report Form" sheetId="17" r:id="rId3"/>
    <sheet name="CL_2 - Project Review" sheetId="14" r:id="rId4"/>
    <sheet name="CL_2 - Project Review (2)" sheetId="15" r:id="rId5"/>
  </sheets>
  <definedNames>
    <definedName name="_xlnm.Print_Area" localSheetId="1">'CL_1 - Site Screening'!$A$1:$J$70</definedName>
    <definedName name="_xlnm.Print_Area" localSheetId="3">'CL_2 - Project Review'!$A$1:$I$48</definedName>
    <definedName name="_xlnm.Print_Area" localSheetId="4">'CL_2 - Project Review (2)'!$A$1:$I$49</definedName>
    <definedName name="_xlnm.Print_Area" localSheetId="0">DISCLAIMER!$A$1:$J$58</definedName>
    <definedName name="_xlnm.Print_Area" localSheetId="2">'DWS - Report Form'!$A$1:$K$89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4" i="17" l="1"/>
  <c r="I38" i="17"/>
  <c r="J46" i="17" l="1"/>
  <c r="B25" i="17"/>
  <c r="J38" i="17" l="1"/>
  <c r="F18" i="14"/>
  <c r="D14" i="17" l="1"/>
  <c r="F12" i="14" l="1"/>
  <c r="F9" i="14"/>
  <c r="E68" i="17" l="1"/>
  <c r="F68" i="17"/>
  <c r="G68" i="17"/>
  <c r="H68" i="17"/>
  <c r="I68" i="17"/>
  <c r="J68" i="17"/>
  <c r="K68" i="17"/>
  <c r="E69" i="17"/>
  <c r="F69" i="17"/>
  <c r="G69" i="17"/>
  <c r="H69" i="17"/>
  <c r="I69" i="17"/>
  <c r="J69" i="17"/>
  <c r="K69" i="17"/>
  <c r="E70" i="17"/>
  <c r="F70" i="17"/>
  <c r="G70" i="17"/>
  <c r="H70" i="17"/>
  <c r="I70" i="17"/>
  <c r="J70" i="17"/>
  <c r="K70" i="17"/>
  <c r="E71" i="17"/>
  <c r="F71" i="17"/>
  <c r="G71" i="17"/>
  <c r="H71" i="17"/>
  <c r="I71" i="17"/>
  <c r="J71" i="17"/>
  <c r="K71" i="17"/>
  <c r="E72" i="17"/>
  <c r="F72" i="17"/>
  <c r="G72" i="17"/>
  <c r="H72" i="17"/>
  <c r="I72" i="17"/>
  <c r="J72" i="17"/>
  <c r="K72" i="17"/>
  <c r="E73" i="17"/>
  <c r="F73" i="17"/>
  <c r="G73" i="17"/>
  <c r="H73" i="17"/>
  <c r="I73" i="17"/>
  <c r="J73" i="17"/>
  <c r="K73" i="17"/>
  <c r="E74" i="17"/>
  <c r="F74" i="17"/>
  <c r="G74" i="17"/>
  <c r="H74" i="17"/>
  <c r="I74" i="17"/>
  <c r="J74" i="17"/>
  <c r="K74" i="17"/>
  <c r="E75" i="17"/>
  <c r="F75" i="17"/>
  <c r="G75" i="17"/>
  <c r="H75" i="17"/>
  <c r="I75" i="17"/>
  <c r="J75" i="17"/>
  <c r="K75" i="17"/>
  <c r="E76" i="17"/>
  <c r="F76" i="17"/>
  <c r="G76" i="17"/>
  <c r="H76" i="17"/>
  <c r="I76" i="17"/>
  <c r="J76" i="17"/>
  <c r="K76" i="17"/>
  <c r="E77" i="17"/>
  <c r="F77" i="17"/>
  <c r="G77" i="17"/>
  <c r="H77" i="17"/>
  <c r="I77" i="17"/>
  <c r="J77" i="17"/>
  <c r="K77" i="17"/>
  <c r="E78" i="17"/>
  <c r="F78" i="17"/>
  <c r="G78" i="17"/>
  <c r="H78" i="17"/>
  <c r="I78" i="17"/>
  <c r="J78" i="17"/>
  <c r="K78" i="17"/>
  <c r="H62" i="17"/>
  <c r="I55" i="17"/>
  <c r="K57" i="17" s="1"/>
  <c r="I42" i="17" l="1"/>
  <c r="J42" i="17" s="1"/>
  <c r="J25" i="17"/>
  <c r="J28" i="17" s="1"/>
  <c r="D76" i="17"/>
  <c r="D77" i="17"/>
  <c r="D78" i="17"/>
  <c r="D79" i="17"/>
  <c r="D69" i="17"/>
  <c r="D70" i="17"/>
  <c r="D71" i="17"/>
  <c r="D72" i="17"/>
  <c r="D73" i="17"/>
  <c r="D74" i="17"/>
  <c r="D75" i="17"/>
  <c r="D68" i="17"/>
  <c r="K89" i="17"/>
  <c r="F14" i="17"/>
  <c r="G14" i="17" s="1"/>
  <c r="B2" i="17"/>
  <c r="F15" i="14" l="1"/>
  <c r="G16" i="17"/>
  <c r="D34" i="17" s="1"/>
  <c r="J34" i="17" s="1"/>
  <c r="F24" i="14"/>
  <c r="C51" i="17"/>
  <c r="I51" i="17" s="1"/>
  <c r="I49" i="15"/>
  <c r="I48" i="14"/>
  <c r="G5" i="3" l="1"/>
  <c r="K2" i="17" l="1"/>
  <c r="I3" i="14"/>
  <c r="I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70F0E8AF-2313-4059-8CAC-E1B52949031C}">
      <text>
        <r>
          <rPr>
            <sz val="9"/>
            <color indexed="81"/>
            <rFont val="Tahoma"/>
            <family val="2"/>
          </rPr>
          <t>Mark with "X" as applicable</t>
        </r>
      </text>
    </comment>
    <comment ref="A22" authorId="0" shapeId="0" xr:uid="{A28B9102-7A8B-4D21-AB4C-F6C93CCE9092}">
      <text>
        <r>
          <rPr>
            <sz val="9"/>
            <color indexed="81"/>
            <rFont val="Tahoma"/>
            <family val="2"/>
          </rPr>
          <t>i.e. Other tests that would indicate soil permeability</t>
        </r>
      </text>
    </comment>
    <comment ref="E24" authorId="0" shapeId="0" xr:uid="{FDE20617-1CCA-4852-A3E1-4055A7E8E739}">
      <text>
        <r>
          <rPr>
            <sz val="9"/>
            <color indexed="81"/>
            <rFont val="Tahoma"/>
            <family val="2"/>
          </rPr>
          <t xml:space="preserve">Example, 1-2%
</t>
        </r>
      </text>
    </comment>
    <comment ref="D58" authorId="0" shapeId="0" xr:uid="{6E783EA1-DBC8-4818-B7D7-5F848963CBD4}">
      <text>
        <r>
          <rPr>
            <sz val="9"/>
            <color indexed="81"/>
            <rFont val="Tahoma"/>
            <family val="2"/>
          </rPr>
          <t>City or county where local stormwater regulations must be met</t>
        </r>
      </text>
    </comment>
    <comment ref="F59" authorId="0" shapeId="0" xr:uid="{87B501F1-119B-405F-9160-41F5A054AA96}">
      <text>
        <r>
          <rPr>
            <sz val="9"/>
            <color indexed="81"/>
            <rFont val="Tahoma"/>
            <family val="2"/>
          </rPr>
          <t>Example: "Release rates at pre-settlement for similar storm event or 5-yr existing condition, whichever is less."</t>
        </r>
      </text>
    </comment>
  </commentList>
</comments>
</file>

<file path=xl/sharedStrings.xml><?xml version="1.0" encoding="utf-8"?>
<sst xmlns="http://schemas.openxmlformats.org/spreadsheetml/2006/main" count="281" uniqueCount="207">
  <si>
    <t>Soils Information</t>
  </si>
  <si>
    <t>Source:</t>
  </si>
  <si>
    <t>County Soils Map</t>
  </si>
  <si>
    <t>Site Specific Geotechnical Report</t>
  </si>
  <si>
    <t>A</t>
  </si>
  <si>
    <t>B</t>
  </si>
  <si>
    <t>C</t>
  </si>
  <si>
    <t>D</t>
  </si>
  <si>
    <t>acres</t>
  </si>
  <si>
    <t>%</t>
  </si>
  <si>
    <t>Hotspot uses expected in watershed:</t>
  </si>
  <si>
    <t>(Y or N)</t>
  </si>
  <si>
    <t>Site Evaluation Criteria</t>
  </si>
  <si>
    <t>Setbacks</t>
  </si>
  <si>
    <t xml:space="preserve">Private well </t>
  </si>
  <si>
    <t>Septic / leach field</t>
  </si>
  <si>
    <t>Existing wetlands within site area:</t>
  </si>
  <si>
    <t>WQv</t>
  </si>
  <si>
    <t>Applicant:</t>
  </si>
  <si>
    <t>Submitted by:</t>
  </si>
  <si>
    <t>Date:</t>
  </si>
  <si>
    <t>Location:</t>
  </si>
  <si>
    <t>(cfs)</t>
  </si>
  <si>
    <t>(feet)</t>
  </si>
  <si>
    <t>Project:</t>
  </si>
  <si>
    <t>Project Name</t>
  </si>
  <si>
    <t>If yes: jurisdictional determination made?</t>
  </si>
  <si>
    <t>Copy of Geotech Report Provided? (Y or N)</t>
  </si>
  <si>
    <t>(mark with X below)</t>
  </si>
  <si>
    <t>Is site located within a regulated floodplain?</t>
  </si>
  <si>
    <t>Habitat for endangered / threatened species found?</t>
  </si>
  <si>
    <t>Describe local stormwater management requirements</t>
  </si>
  <si>
    <t>Designer name</t>
  </si>
  <si>
    <t>Applicant name</t>
  </si>
  <si>
    <t>(mark all that apply with X)</t>
  </si>
  <si>
    <t>Local review jurisdiction</t>
  </si>
  <si>
    <t>Page 1</t>
  </si>
  <si>
    <t>Page 2</t>
  </si>
  <si>
    <t>Enter City or County</t>
  </si>
  <si>
    <t>Page 3</t>
  </si>
  <si>
    <t>Page 4</t>
  </si>
  <si>
    <t>(100' min)</t>
  </si>
  <si>
    <t>(100' feet)</t>
  </si>
  <si>
    <t>Public water supply well</t>
  </si>
  <si>
    <t>(1000' min)</t>
  </si>
  <si>
    <t>Surface waters</t>
  </si>
  <si>
    <t>Separation from groundwater table:</t>
  </si>
  <si>
    <t>feet (below top of subgrade)</t>
  </si>
  <si>
    <t>Building foundation</t>
  </si>
  <si>
    <t>(10' feet, without waterproofing)</t>
  </si>
  <si>
    <t>Underdrain</t>
  </si>
  <si>
    <t>Observation well</t>
  </si>
  <si>
    <t>Maintenance plan</t>
  </si>
  <si>
    <t>Initial Planning</t>
  </si>
  <si>
    <t>Considerations:</t>
  </si>
  <si>
    <t>High loading situations</t>
  </si>
  <si>
    <t>High speed roads</t>
  </si>
  <si>
    <t>Watershed Area (AC)</t>
  </si>
  <si>
    <t>Impervious (%)</t>
  </si>
  <si>
    <t>Rv</t>
  </si>
  <si>
    <t>Enter Subarea Name</t>
  </si>
  <si>
    <t>WQv (CF)</t>
  </si>
  <si>
    <t>Porosity</t>
  </si>
  <si>
    <t xml:space="preserve">Large storm detention </t>
  </si>
  <si>
    <t>If large storm detention is planned, describe method of getting large storm flows into subsurface storage (e.g. enlarged paver area, bypass inlet, etc.)</t>
  </si>
  <si>
    <t>(100' min )</t>
  </si>
  <si>
    <t>(Y, N, or NA)</t>
  </si>
  <si>
    <t>CL_1 - Site Screening</t>
  </si>
  <si>
    <t>Other available soils information (summary of results of permeability tests, soil properties, presence of Karst topography, etc.):</t>
  </si>
  <si>
    <t>Edge restraints</t>
  </si>
  <si>
    <t>HSG of Soils at Paver Site:</t>
  </si>
  <si>
    <t>Maximum slope across bottom of rock chamber:</t>
  </si>
  <si>
    <t>Maximum slope across finished surface:</t>
  </si>
  <si>
    <t>Project Review Questions</t>
  </si>
  <si>
    <t>Yes</t>
  </si>
  <si>
    <t>No</t>
  </si>
  <si>
    <t>3. Total WQv treated by paver system?</t>
  </si>
  <si>
    <t>9. Discuss soils investigations findings (e.g. texture, degree of compaction, percolation potential, depth to water table, contamination, etc.):</t>
  </si>
  <si>
    <t>8. Describe the type of permeable pavement system proposed (type of paver, manufacturer, etc.):</t>
  </si>
  <si>
    <t>-</t>
  </si>
  <si>
    <t>11. If permeable pavement is located less than 10 feet from a building foundation, describe waterproofing methods proposed:</t>
  </si>
  <si>
    <t>CL_2 - Project Review</t>
  </si>
  <si>
    <t>CL_2 - Project Review (continued)</t>
  </si>
  <si>
    <t>12. What is the maximum slope of the finished surface of the permeable pavement?</t>
  </si>
  <si>
    <t xml:space="preserve">13. Is the slope of the bottom of the aggregate base layers greater than 1%? </t>
  </si>
  <si>
    <t>Area</t>
  </si>
  <si>
    <t>(acres)</t>
  </si>
  <si>
    <t>(square feet)</t>
  </si>
  <si>
    <t>*For this calculation, treat the permeable paver surface area as 100% impervious</t>
  </si>
  <si>
    <t>(Table values calculated using NRCS TR-55 methods, with tc=5 mins, 1 minute time step and applicable area, CN)</t>
  </si>
  <si>
    <t>Watershed</t>
  </si>
  <si>
    <t>Watershed Impervious Cover % (Total Area Draining to Permeable Paver Installation)*</t>
  </si>
  <si>
    <t>Step 2 - Compute WQv peak runoff rate</t>
  </si>
  <si>
    <t>This simple form should only be used for individual permeable paver applications, where there is not a goal to manage runoff from storms larger than the WQv event (1.25").</t>
  </si>
  <si>
    <t>Step 1 - Compute Water Quality runoff volume (WQv)</t>
  </si>
  <si>
    <t>App=</t>
  </si>
  <si>
    <t>WQv peak runoff rate (Qwq) =</t>
  </si>
  <si>
    <t>x</t>
  </si>
  <si>
    <t>(sec/hr)</t>
  </si>
  <si>
    <t>(in/feet)</t>
  </si>
  <si>
    <t>/</t>
  </si>
  <si>
    <t>(in/hr)</t>
  </si>
  <si>
    <t>=</t>
  </si>
  <si>
    <t>App</t>
  </si>
  <si>
    <t>square feet</t>
  </si>
  <si>
    <t xml:space="preserve">Surface Area Provided (based on design plans) = </t>
  </si>
  <si>
    <t>Length</t>
  </si>
  <si>
    <t>Width</t>
  </si>
  <si>
    <t>Storage</t>
  </si>
  <si>
    <t>(cubic feet)</t>
  </si>
  <si>
    <t>For rectangular area installations =</t>
  </si>
  <si>
    <t>For irregular shaped installations with constant depth =</t>
  </si>
  <si>
    <t>(enter based on designer's modeling results, or from table A below)</t>
  </si>
  <si>
    <t>Steps 5 and 6 - Design Storage Aggregate Depth / Verify Volume of Storage</t>
  </si>
  <si>
    <t>Step 7 - Subdrain System Design</t>
  </si>
  <si>
    <t>48 hours</t>
  </si>
  <si>
    <t>3600 sec/hr</t>
  </si>
  <si>
    <t>Target rate</t>
  </si>
  <si>
    <t>Target release rate =</t>
  </si>
  <si>
    <t>Check that 10% of aggregate area is within 1' of subdrain =</t>
  </si>
  <si>
    <t>x 10%</t>
  </si>
  <si>
    <t>subdrain required</t>
  </si>
  <si>
    <t>/ 2</t>
  </si>
  <si>
    <t xml:space="preserve">Subdrain length provided = </t>
  </si>
  <si>
    <t>feet</t>
  </si>
  <si>
    <t>Volume to</t>
  </si>
  <si>
    <t>infiltrate</t>
  </si>
  <si>
    <t>(in/ft)</t>
  </si>
  <si>
    <t>Bottom area</t>
  </si>
  <si>
    <t>hours</t>
  </si>
  <si>
    <t>Check drawdown time if =&gt;                                         infiltrating water below subdrain =&gt;</t>
  </si>
  <si>
    <t>Part A: Structural Depth Calculations</t>
  </si>
  <si>
    <t>If required, submit separate documentation</t>
  </si>
  <si>
    <t>Part B: Hydraulic Storage Calculations</t>
  </si>
  <si>
    <t>Part C: Design for Larger Storms</t>
  </si>
  <si>
    <t>If system is intended to provide detention for larger storm events, more detailed engineering design is required.  Do not use this simple form.</t>
  </si>
  <si>
    <t>Complete information for Steps 1 - 7 below, as applicable.</t>
  </si>
  <si>
    <t>WQv Adjusted Curve Number</t>
  </si>
  <si>
    <t>DWS - Design Worksheet Report Form</t>
  </si>
  <si>
    <t>1. Has drainage area information been entered on Tab DWS (Report Form)?</t>
  </si>
  <si>
    <t>cubic feet</t>
  </si>
  <si>
    <t>: 1 (ratio)</t>
  </si>
  <si>
    <t>6. Does the total aggregate storage volume provided exceed the WQv required?</t>
  </si>
  <si>
    <t>Step 4 - Verify the required permeable paver surface area</t>
  </si>
  <si>
    <t>N</t>
  </si>
  <si>
    <t>Watershed or subarea</t>
  </si>
  <si>
    <t>Watershed Area (SF)</t>
  </si>
  <si>
    <t>Step 3 - Determine volume storage types</t>
  </si>
  <si>
    <t>Expected traffic load</t>
  </si>
  <si>
    <t>Application type (patio, driveway, parking area, street, alley, etc.)</t>
  </si>
  <si>
    <t>Illustration of storage volume of application with a sloped bottom</t>
  </si>
  <si>
    <t>Illustration of storage volume of application with a flat bottom and baffles</t>
  </si>
  <si>
    <t>(see page 29 of the ISWMM Permeable Pavement Systems Section for more info)</t>
  </si>
  <si>
    <t>Depth*</t>
  </si>
  <si>
    <t xml:space="preserve">Manual Entry (provide separate calculations*) = </t>
  </si>
  <si>
    <t>(Refer to ISWMM Permeable Paver Systems Section, p.29)</t>
  </si>
  <si>
    <t>Not applicable</t>
  </si>
  <si>
    <t>(Projects managing storms larger than the WQv should not use this checklist worksheet)</t>
  </si>
  <si>
    <t>Design Review Checklist for Permeable Pavement Systems (Simple Version)</t>
  </si>
  <si>
    <t>* Only count the aggregate volume where water can be ponded or detained. Do not count the aggregate within the setting bed layer.</t>
  </si>
  <si>
    <t>(Provide traffic count if available)</t>
  </si>
  <si>
    <t>For all other applications** =</t>
  </si>
  <si>
    <t>*** Percolation rate based on geotech or site soils study</t>
  </si>
  <si>
    <t>Percolation rate***</t>
  </si>
  <si>
    <t xml:space="preserve">**  (see notes in blue within instructions to right) </t>
  </si>
  <si>
    <t>2. Has the impervious % of the watershed area to the paver installation been entered on Tab DWS (Report Form)?</t>
  </si>
  <si>
    <t xml:space="preserve">5. Is the surface area of the permeable paver installation larger than the required value (App) - see Tab DWS (Report Form)? </t>
  </si>
  <si>
    <t xml:space="preserve">10. Describe aggregate used (depth of each layer, quantity of material, size or classification, etc.) and attach separate material quantity calculations </t>
  </si>
  <si>
    <t xml:space="preserve">7. Was the WQv storage available calculated separately from Tab DWS (Report Form)? </t>
  </si>
  <si>
    <t>&lt;= If yes, provide separate calculations for how storage volume was determined.</t>
  </si>
  <si>
    <t>If baffles are used, describe the fabric material used and the expected flow through rate:</t>
  </si>
  <si>
    <t>If Yes, then describe the methods used to maximize storage (e.g. baffles, earth berms, etc.):</t>
  </si>
  <si>
    <t>Optional: If storm event other than WQv is to be managed, enter peak flow rate here =</t>
  </si>
  <si>
    <t>Peak flow for design (cfs)</t>
  </si>
  <si>
    <t>Optional: If volume other than WQv is to be managed, enter volume here (CF) =</t>
  </si>
  <si>
    <t>Design</t>
  </si>
  <si>
    <t>Table A - WQv Event Peak Runoff Rate (Qwq in cfs) for Small Watersheds</t>
  </si>
  <si>
    <t>14. Describe the material and size of the proposed subdrain(s):</t>
  </si>
  <si>
    <t>15. What is the proposed depth of the subdrain below the proposed surface:</t>
  </si>
  <si>
    <t>16. What is the height of the subdrain above the bottom of the aggregate storage volume:</t>
  </si>
  <si>
    <t>17. Describe the outlet of the subdrain.  How is the release rate from the system controlled?</t>
  </si>
  <si>
    <t>18. Describe the surface overflow condition: (If the surface is plugged or a storm event exceeds the capacity of the surface, where will water flow?)</t>
  </si>
  <si>
    <t>19. What erosion control measures or staging protocols are being used to protect the surface of the permeable pavement system from being plugged with sediment or other materials during construction?</t>
  </si>
  <si>
    <t>20. Has supporting information been provided as required (calculations, drainage maps, plans, etc.)?</t>
  </si>
  <si>
    <t>Iowa Permeable Paver Review Checklist</t>
  </si>
  <si>
    <t>( Surface Area</t>
  </si>
  <si>
    <t>(CF)</t>
  </si>
  <si>
    <t>(SF)</t>
  </si>
  <si>
    <t xml:space="preserve">Minimum Depth Required (feet) = </t>
  </si>
  <si>
    <t>Design Treatment Volume (CF) =</t>
  </si>
  <si>
    <t>Design Treatment</t>
  </si>
  <si>
    <t>Volume</t>
  </si>
  <si>
    <t>(complete one of the three options A, B or C below)</t>
  </si>
  <si>
    <t>&lt; (Option A)</t>
  </si>
  <si>
    <t>&lt; (Option B)</t>
  </si>
  <si>
    <t>&lt; (Option C)</t>
  </si>
  <si>
    <t>(Site Screening / Initial Planning)</t>
  </si>
  <si>
    <t>(Project Review)</t>
  </si>
  <si>
    <t>(Project Review, page 2)</t>
  </si>
  <si>
    <t>Porosity )</t>
  </si>
  <si>
    <t>4. What Is the ratio of the impermeable drainage area : permeable surface area for the installation?</t>
  </si>
  <si>
    <t>/          (</t>
  </si>
  <si>
    <t>)        =</t>
  </si>
  <si>
    <t>Design Review Report Form for Permeable Pavement Systems (Simple Version)</t>
  </si>
  <si>
    <t>Iowa Department of Agriculture and Land Stewardship (IDALS) - Issue date: September 24, 2021</t>
  </si>
  <si>
    <t>IDALS: Issue Date: 09/24/2021</t>
  </si>
  <si>
    <t>Provide project information above and in blank fields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</si>
</sst>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0.0000"/>
  </numFmts>
  <fonts count="25" x14ac:knownFonts="1">
    <font>
      <sz val="11"/>
      <color theme="1"/>
      <name val="Arial Narrow"/>
      <family val="2"/>
      <scheme val="minor"/>
    </font>
    <font>
      <sz val="11"/>
      <color theme="1"/>
      <name val="Arial Narrow"/>
      <family val="2"/>
      <scheme val="minor"/>
    </font>
    <font>
      <sz val="9"/>
      <color indexed="81"/>
      <name val="Tahoma"/>
      <family val="2"/>
    </font>
    <font>
      <b/>
      <u/>
      <sz val="10"/>
      <color theme="1"/>
      <name val="Calibri"/>
      <family val="2"/>
    </font>
    <font>
      <b/>
      <sz val="10"/>
      <color theme="1"/>
      <name val="Calibri"/>
      <family val="2"/>
    </font>
    <font>
      <sz val="9"/>
      <color theme="1"/>
      <name val="Calibri"/>
      <family val="2"/>
    </font>
    <font>
      <b/>
      <sz val="9"/>
      <color theme="1"/>
      <name val="Calibri"/>
      <family val="2"/>
    </font>
    <font>
      <sz val="11"/>
      <color theme="1"/>
      <name val="Calibri"/>
      <family val="2"/>
    </font>
    <font>
      <b/>
      <u/>
      <sz val="9"/>
      <color rgb="FFFF0000"/>
      <name val="Calibri"/>
      <family val="2"/>
    </font>
    <font>
      <u/>
      <sz val="9"/>
      <color theme="1"/>
      <name val="Calibri"/>
      <family val="2"/>
    </font>
    <font>
      <sz val="9"/>
      <color rgb="FFFF0000"/>
      <name val="Calibri"/>
      <family val="2"/>
    </font>
    <font>
      <sz val="9"/>
      <name val="Calibri"/>
      <family val="2"/>
    </font>
    <font>
      <b/>
      <u/>
      <sz val="9"/>
      <color theme="1"/>
      <name val="Calibri"/>
      <family val="2"/>
    </font>
    <font>
      <b/>
      <sz val="9"/>
      <color theme="0"/>
      <name val="Calibri"/>
      <family val="2"/>
    </font>
    <font>
      <sz val="8"/>
      <name val="Calibri"/>
      <family val="2"/>
    </font>
    <font>
      <b/>
      <sz val="9"/>
      <name val="Calibri"/>
      <family val="2"/>
    </font>
    <font>
      <sz val="9"/>
      <color rgb="FF7030A0"/>
      <name val="Calibri"/>
      <family val="2"/>
    </font>
    <font>
      <b/>
      <u/>
      <sz val="9"/>
      <name val="Calibri"/>
      <family val="2"/>
    </font>
    <font>
      <sz val="10"/>
      <color theme="1"/>
      <name val="Calibri"/>
      <family val="2"/>
    </font>
    <font>
      <b/>
      <sz val="9"/>
      <color theme="5" tint="-0.249977111117893"/>
      <name val="Calibri"/>
      <family val="2"/>
    </font>
    <font>
      <b/>
      <sz val="9"/>
      <color rgb="FFFF0000"/>
      <name val="Calibri"/>
      <family val="2"/>
    </font>
    <font>
      <sz val="8"/>
      <color theme="1"/>
      <name val="Calibri"/>
      <family val="2"/>
    </font>
    <font>
      <sz val="9"/>
      <color theme="0"/>
      <name val="Calibri"/>
      <family val="2"/>
    </font>
    <font>
      <sz val="8"/>
      <color theme="0"/>
      <name val="Calibri"/>
      <family val="2"/>
    </font>
    <font>
      <sz val="11"/>
      <name val="Calibri"/>
      <family val="2"/>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lightUp">
        <fgColor theme="0"/>
        <bgColor theme="8" tint="0.79998168889431442"/>
      </patternFill>
    </fill>
    <fill>
      <patternFill patternType="solid">
        <fgColor theme="9" tint="-0.499984740745262"/>
        <bgColor indexed="64"/>
      </patternFill>
    </fill>
    <fill>
      <patternFill patternType="solid">
        <fgColor theme="9" tint="0.39997558519241921"/>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right style="medium">
        <color auto="1"/>
      </right>
      <top/>
      <bottom style="thin">
        <color indexed="64"/>
      </bottom>
      <diagonal/>
    </border>
    <border>
      <left style="medium">
        <color auto="1"/>
      </left>
      <right/>
      <top/>
      <bottom/>
      <diagonal/>
    </border>
  </borders>
  <cellStyleXfs count="2">
    <xf numFmtId="0" fontId="0" fillId="0" borderId="0"/>
    <xf numFmtId="9" fontId="1" fillId="0" borderId="0" applyFont="0" applyFill="0" applyBorder="0" applyAlignment="0" applyProtection="0"/>
  </cellStyleXfs>
  <cellXfs count="203">
    <xf numFmtId="0" fontId="0" fillId="0" borderId="0" xfId="0"/>
    <xf numFmtId="0" fontId="3" fillId="0" borderId="0" xfId="0" applyFont="1"/>
    <xf numFmtId="0" fontId="5" fillId="0" borderId="0" xfId="0" applyFont="1" applyFill="1" applyAlignment="1">
      <alignment horizontal="right"/>
    </xf>
    <xf numFmtId="0" fontId="6" fillId="0" borderId="0" xfId="0" applyFont="1" applyFill="1" applyAlignment="1">
      <alignment horizontal="right"/>
    </xf>
    <xf numFmtId="0" fontId="5" fillId="0" borderId="0" xfId="0" applyFont="1" applyFill="1" applyAlignment="1"/>
    <xf numFmtId="0" fontId="5" fillId="0" borderId="0" xfId="0" applyFont="1" applyAlignment="1">
      <alignment horizontal="right"/>
    </xf>
    <xf numFmtId="0" fontId="5" fillId="0" borderId="0" xfId="0" applyFont="1" applyFill="1" applyAlignment="1">
      <alignment horizontal="left"/>
    </xf>
    <xf numFmtId="0" fontId="6" fillId="0" borderId="0" xfId="0" applyFont="1" applyFill="1" applyAlignment="1"/>
    <xf numFmtId="14" fontId="5" fillId="0" borderId="0" xfId="0" applyNumberFormat="1" applyFont="1" applyFill="1" applyAlignment="1"/>
    <xf numFmtId="0" fontId="5" fillId="0" borderId="0" xfId="0" applyFont="1" applyFill="1"/>
    <xf numFmtId="0" fontId="5" fillId="0" borderId="0" xfId="0" applyFont="1"/>
    <xf numFmtId="0" fontId="6"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16" fontId="5" fillId="0" borderId="0" xfId="0" applyNumberFormat="1" applyFont="1" applyFill="1" applyAlignment="1">
      <alignment horizontal="center"/>
    </xf>
    <xf numFmtId="0" fontId="5" fillId="0" borderId="0" xfId="0" applyFont="1" applyFill="1" applyAlignment="1">
      <alignment vertical="top"/>
    </xf>
    <xf numFmtId="0" fontId="5" fillId="0" borderId="0" xfId="0" applyFont="1" applyFill="1" applyAlignment="1">
      <alignment vertical="top" wrapText="1"/>
    </xf>
    <xf numFmtId="0" fontId="5" fillId="2" borderId="0" xfId="0" applyFont="1" applyFill="1" applyAlignment="1"/>
    <xf numFmtId="0" fontId="3" fillId="0" borderId="0" xfId="0" applyFont="1" applyProtection="1"/>
    <xf numFmtId="0" fontId="3" fillId="0" borderId="0" xfId="0" applyFont="1" applyAlignment="1" applyProtection="1">
      <alignment horizontal="center"/>
    </xf>
    <xf numFmtId="0" fontId="5" fillId="0" borderId="0" xfId="0" applyFont="1" applyAlignment="1" applyProtection="1">
      <alignment horizontal="right"/>
    </xf>
    <xf numFmtId="0" fontId="6" fillId="0" borderId="0" xfId="0" applyFont="1" applyAlignment="1" applyProtection="1">
      <alignment horizontal="right"/>
    </xf>
    <xf numFmtId="0" fontId="5" fillId="0" borderId="0" xfId="0" applyFont="1" applyAlignment="1" applyProtection="1">
      <alignment horizontal="center"/>
    </xf>
    <xf numFmtId="0" fontId="5" fillId="0" borderId="0" xfId="0" applyFont="1" applyFill="1" applyAlignment="1" applyProtection="1">
      <alignment horizontal="right"/>
    </xf>
    <xf numFmtId="0" fontId="6" fillId="0" borderId="0" xfId="0" applyFont="1" applyFill="1" applyAlignment="1" applyProtection="1">
      <alignment horizontal="right"/>
    </xf>
    <xf numFmtId="0" fontId="5" fillId="0" borderId="0" xfId="0" applyFont="1" applyFill="1" applyAlignment="1" applyProtection="1">
      <alignment horizontal="left"/>
    </xf>
    <xf numFmtId="0" fontId="5" fillId="0" borderId="0" xfId="0" applyFont="1" applyFill="1" applyAlignment="1" applyProtection="1">
      <alignment horizontal="center"/>
    </xf>
    <xf numFmtId="0" fontId="5" fillId="0" borderId="0" xfId="0" applyFont="1" applyProtection="1"/>
    <xf numFmtId="0" fontId="5" fillId="0" borderId="0" xfId="0" applyFont="1" applyFill="1" applyProtection="1"/>
    <xf numFmtId="0" fontId="6" fillId="4" borderId="0" xfId="0" applyFont="1" applyFill="1" applyProtection="1"/>
    <xf numFmtId="0" fontId="5" fillId="4" borderId="0" xfId="0" applyFont="1" applyFill="1" applyProtection="1"/>
    <xf numFmtId="0" fontId="5" fillId="3" borderId="0" xfId="0" applyFont="1" applyFill="1" applyAlignment="1" applyProtection="1">
      <alignment horizontal="center"/>
      <protection locked="0"/>
    </xf>
    <xf numFmtId="0" fontId="5" fillId="0" borderId="0" xfId="0" applyFont="1" applyAlignment="1" applyProtection="1">
      <alignment vertical="center"/>
    </xf>
    <xf numFmtId="0" fontId="5" fillId="0" borderId="0" xfId="0" applyFont="1" applyBorder="1" applyAlignment="1" applyProtection="1">
      <alignment horizontal="center"/>
    </xf>
    <xf numFmtId="49" fontId="5" fillId="3" borderId="0" xfId="0" applyNumberFormat="1" applyFont="1" applyFill="1" applyAlignment="1" applyProtection="1">
      <alignment horizontal="center"/>
      <protection locked="0"/>
    </xf>
    <xf numFmtId="0" fontId="6" fillId="5" borderId="0" xfId="0" applyFont="1" applyFill="1" applyProtection="1"/>
    <xf numFmtId="0" fontId="5" fillId="5" borderId="0" xfId="0" applyFont="1" applyFill="1" applyProtection="1"/>
    <xf numFmtId="0" fontId="5" fillId="0" borderId="0" xfId="0" applyFont="1" applyFill="1" applyAlignment="1" applyProtection="1"/>
    <xf numFmtId="0" fontId="9" fillId="0" borderId="0" xfId="0" applyFont="1" applyProtection="1"/>
    <xf numFmtId="0" fontId="5" fillId="2" borderId="0" xfId="0" applyFont="1" applyFill="1" applyAlignment="1" applyProtection="1">
      <alignment horizontal="center"/>
      <protection locked="0"/>
    </xf>
    <xf numFmtId="0" fontId="10" fillId="0" borderId="0" xfId="0" applyFont="1" applyFill="1" applyProtection="1"/>
    <xf numFmtId="0" fontId="11" fillId="0" borderId="0" xfId="0" applyFont="1" applyFill="1" applyAlignment="1" applyProtection="1">
      <alignment horizontal="center"/>
    </xf>
    <xf numFmtId="0" fontId="5" fillId="0" borderId="0" xfId="0" applyFont="1" applyAlignment="1" applyProtection="1">
      <alignment horizontal="center" wrapText="1"/>
    </xf>
    <xf numFmtId="0" fontId="5" fillId="2" borderId="0" xfId="0" applyFont="1" applyFill="1" applyAlignment="1" applyProtection="1"/>
    <xf numFmtId="0" fontId="7" fillId="0" borderId="6" xfId="0" applyFont="1" applyBorder="1" applyProtection="1"/>
    <xf numFmtId="0" fontId="7" fillId="0" borderId="0" xfId="0" applyFont="1" applyProtection="1"/>
    <xf numFmtId="0" fontId="7" fillId="0" borderId="0" xfId="0" applyFont="1" applyAlignment="1" applyProtection="1">
      <alignment horizontal="right"/>
    </xf>
    <xf numFmtId="14" fontId="5" fillId="0" borderId="0" xfId="0" applyNumberFormat="1" applyFont="1" applyAlignment="1" applyProtection="1">
      <alignment horizontal="left"/>
    </xf>
    <xf numFmtId="0" fontId="12" fillId="0" borderId="0" xfId="0" applyFont="1" applyProtection="1"/>
    <xf numFmtId="0" fontId="6" fillId="0" borderId="0" xfId="0" applyFont="1" applyFill="1" applyProtection="1"/>
    <xf numFmtId="0" fontId="11" fillId="0" borderId="0" xfId="0" applyFont="1" applyFill="1" applyProtection="1"/>
    <xf numFmtId="0" fontId="6" fillId="0" borderId="0" xfId="0" applyFont="1" applyFill="1" applyAlignment="1" applyProtection="1">
      <alignment horizontal="center"/>
    </xf>
    <xf numFmtId="0" fontId="6" fillId="0" borderId="1" xfId="0" applyFont="1" applyFill="1" applyBorder="1" applyProtection="1"/>
    <xf numFmtId="0" fontId="6" fillId="0" borderId="1" xfId="0" applyFont="1" applyBorder="1" applyProtection="1"/>
    <xf numFmtId="0" fontId="6" fillId="0" borderId="1" xfId="0" applyFont="1" applyBorder="1" applyAlignment="1" applyProtection="1">
      <alignment horizontal="center" wrapText="1"/>
    </xf>
    <xf numFmtId="0" fontId="6" fillId="0" borderId="1" xfId="0" applyFont="1" applyBorder="1" applyAlignment="1" applyProtection="1">
      <alignment horizontal="center"/>
    </xf>
    <xf numFmtId="0" fontId="6" fillId="0" borderId="13" xfId="0" applyFont="1" applyBorder="1" applyAlignment="1" applyProtection="1">
      <alignment horizontal="center"/>
    </xf>
    <xf numFmtId="0" fontId="10" fillId="6" borderId="0" xfId="0" applyFont="1" applyFill="1" applyProtection="1">
      <protection locked="0"/>
    </xf>
    <xf numFmtId="3" fontId="10" fillId="6" borderId="0" xfId="0" applyNumberFormat="1" applyFont="1" applyFill="1" applyAlignment="1" applyProtection="1">
      <alignment horizontal="center"/>
      <protection locked="0"/>
    </xf>
    <xf numFmtId="2" fontId="11" fillId="0" borderId="0" xfId="0" applyNumberFormat="1" applyFont="1" applyFill="1" applyAlignment="1" applyProtection="1">
      <alignment horizontal="center"/>
    </xf>
    <xf numFmtId="166" fontId="10" fillId="6" borderId="0" xfId="0" applyNumberFormat="1" applyFont="1" applyFill="1" applyAlignment="1" applyProtection="1">
      <alignment horizontal="center"/>
      <protection locked="0"/>
    </xf>
    <xf numFmtId="165" fontId="11" fillId="0" borderId="0" xfId="0" applyNumberFormat="1" applyFont="1" applyFill="1" applyAlignment="1" applyProtection="1">
      <alignment horizontal="center"/>
    </xf>
    <xf numFmtId="3" fontId="11" fillId="0" borderId="12" xfId="0" applyNumberFormat="1" applyFont="1" applyFill="1" applyBorder="1" applyAlignment="1" applyProtection="1">
      <alignment horizontal="center"/>
    </xf>
    <xf numFmtId="2" fontId="10" fillId="7" borderId="0" xfId="0" applyNumberFormat="1" applyFont="1" applyFill="1" applyAlignment="1" applyProtection="1">
      <alignment horizontal="center"/>
      <protection locked="0"/>
    </xf>
    <xf numFmtId="3" fontId="10" fillId="7" borderId="0" xfId="0" applyNumberFormat="1" applyFont="1" applyFill="1" applyBorder="1" applyAlignment="1" applyProtection="1">
      <alignment horizontal="center"/>
      <protection locked="0"/>
    </xf>
    <xf numFmtId="3" fontId="11" fillId="0" borderId="14" xfId="0" applyNumberFormat="1" applyFont="1" applyFill="1" applyBorder="1" applyAlignment="1" applyProtection="1">
      <alignment horizontal="right"/>
    </xf>
    <xf numFmtId="3" fontId="11" fillId="0" borderId="0" xfId="0" applyNumberFormat="1" applyFont="1" applyFill="1" applyBorder="1" applyAlignment="1" applyProtection="1">
      <alignment horizontal="right"/>
    </xf>
    <xf numFmtId="2" fontId="10" fillId="0" borderId="0" xfId="0" applyNumberFormat="1" applyFont="1" applyFill="1" applyAlignment="1" applyProtection="1">
      <alignment horizontal="center"/>
    </xf>
    <xf numFmtId="3" fontId="10" fillId="0" borderId="0" xfId="0" applyNumberFormat="1" applyFont="1" applyFill="1" applyAlignment="1" applyProtection="1">
      <alignment horizontal="center"/>
    </xf>
    <xf numFmtId="166" fontId="10" fillId="0" borderId="0" xfId="0" applyNumberFormat="1" applyFont="1" applyFill="1" applyAlignment="1" applyProtection="1">
      <alignment horizontal="center"/>
    </xf>
    <xf numFmtId="165" fontId="15" fillId="0" borderId="0" xfId="0" applyNumberFormat="1" applyFont="1" applyFill="1" applyAlignment="1" applyProtection="1">
      <alignment horizontal="right"/>
    </xf>
    <xf numFmtId="3" fontId="11" fillId="0" borderId="0" xfId="0" applyNumberFormat="1" applyFont="1" applyFill="1" applyBorder="1" applyAlignment="1" applyProtection="1">
      <alignment horizontal="center"/>
    </xf>
    <xf numFmtId="2" fontId="15" fillId="0" borderId="0" xfId="0" applyNumberFormat="1" applyFont="1" applyFill="1" applyAlignment="1" applyProtection="1">
      <alignment horizontal="center"/>
    </xf>
    <xf numFmtId="3" fontId="11" fillId="0" borderId="0" xfId="0" applyNumberFormat="1" applyFont="1" applyFill="1" applyAlignment="1" applyProtection="1">
      <alignment horizontal="center"/>
    </xf>
    <xf numFmtId="166" fontId="14" fillId="0" borderId="0" xfId="0" applyNumberFormat="1" applyFont="1" applyFill="1" applyAlignment="1" applyProtection="1">
      <alignment horizontal="right"/>
    </xf>
    <xf numFmtId="166" fontId="11" fillId="0" borderId="0" xfId="0" applyNumberFormat="1" applyFont="1" applyFill="1" applyAlignment="1" applyProtection="1">
      <alignment horizontal="center"/>
    </xf>
    <xf numFmtId="0" fontId="15" fillId="9" borderId="0" xfId="0" applyFont="1" applyFill="1" applyProtection="1"/>
    <xf numFmtId="0" fontId="10" fillId="9" borderId="0" xfId="0" applyFont="1" applyFill="1" applyProtection="1"/>
    <xf numFmtId="2" fontId="10" fillId="9" borderId="0" xfId="0" applyNumberFormat="1" applyFont="1" applyFill="1" applyAlignment="1" applyProtection="1">
      <alignment horizontal="center"/>
    </xf>
    <xf numFmtId="165" fontId="11" fillId="9" borderId="0" xfId="0" applyNumberFormat="1" applyFont="1" applyFill="1" applyAlignment="1" applyProtection="1">
      <alignment horizontal="center"/>
    </xf>
    <xf numFmtId="3" fontId="11" fillId="9" borderId="0" xfId="0" applyNumberFormat="1" applyFont="1" applyFill="1" applyAlignment="1" applyProtection="1">
      <alignment horizontal="center"/>
    </xf>
    <xf numFmtId="3" fontId="10" fillId="9" borderId="0" xfId="0" applyNumberFormat="1" applyFont="1" applyFill="1" applyAlignment="1" applyProtection="1">
      <alignment horizontal="center"/>
    </xf>
    <xf numFmtId="166" fontId="10" fillId="9" borderId="0" xfId="0" applyNumberFormat="1" applyFont="1" applyFill="1" applyAlignment="1" applyProtection="1">
      <alignment horizontal="center"/>
    </xf>
    <xf numFmtId="166" fontId="11" fillId="9" borderId="0" xfId="0" applyNumberFormat="1" applyFont="1" applyFill="1" applyAlignment="1" applyProtection="1">
      <alignment horizontal="center"/>
    </xf>
    <xf numFmtId="0" fontId="15" fillId="13" borderId="0" xfId="0" applyFont="1" applyFill="1" applyProtection="1"/>
    <xf numFmtId="0" fontId="10" fillId="13" borderId="0" xfId="0" applyFont="1" applyFill="1" applyProtection="1"/>
    <xf numFmtId="2" fontId="10" fillId="13" borderId="0" xfId="0" applyNumberFormat="1" applyFont="1" applyFill="1" applyAlignment="1" applyProtection="1">
      <alignment horizontal="center"/>
    </xf>
    <xf numFmtId="165" fontId="11" fillId="13" borderId="0" xfId="0" applyNumberFormat="1" applyFont="1" applyFill="1" applyAlignment="1" applyProtection="1">
      <alignment horizontal="center"/>
    </xf>
    <xf numFmtId="3" fontId="11" fillId="13" borderId="0" xfId="0" applyNumberFormat="1" applyFont="1" applyFill="1" applyAlignment="1" applyProtection="1">
      <alignment horizontal="center"/>
    </xf>
    <xf numFmtId="3" fontId="10" fillId="13" borderId="0" xfId="0" applyNumberFormat="1" applyFont="1" applyFill="1" applyAlignment="1" applyProtection="1">
      <alignment horizontal="center"/>
    </xf>
    <xf numFmtId="166" fontId="10" fillId="13" borderId="0" xfId="0" applyNumberFormat="1" applyFont="1" applyFill="1" applyAlignment="1" applyProtection="1">
      <alignment horizontal="center"/>
    </xf>
    <xf numFmtId="166" fontId="11" fillId="13" borderId="0" xfId="0" applyNumberFormat="1" applyFont="1" applyFill="1" applyAlignment="1" applyProtection="1">
      <alignment horizontal="center"/>
    </xf>
    <xf numFmtId="0" fontId="15" fillId="0" borderId="0" xfId="0" applyFont="1" applyFill="1" applyAlignment="1" applyProtection="1">
      <alignment horizontal="center"/>
    </xf>
    <xf numFmtId="166" fontId="11" fillId="0" borderId="0" xfId="0" quotePrefix="1" applyNumberFormat="1" applyFont="1" applyFill="1" applyAlignment="1" applyProtection="1">
      <alignment horizontal="center"/>
    </xf>
    <xf numFmtId="3" fontId="11" fillId="0" borderId="0" xfId="0" applyNumberFormat="1" applyFont="1" applyFill="1" applyAlignment="1" applyProtection="1">
      <alignment horizontal="right"/>
    </xf>
    <xf numFmtId="166" fontId="11" fillId="0" borderId="0" xfId="0" applyNumberFormat="1" applyFont="1" applyFill="1" applyAlignment="1" applyProtection="1">
      <alignment horizontal="left"/>
    </xf>
    <xf numFmtId="166" fontId="11" fillId="0" borderId="0" xfId="0" applyNumberFormat="1" applyFont="1" applyFill="1" applyAlignment="1" applyProtection="1">
      <alignment horizontal="right"/>
    </xf>
    <xf numFmtId="3" fontId="10" fillId="7" borderId="0" xfId="0" applyNumberFormat="1" applyFont="1" applyFill="1" applyAlignment="1" applyProtection="1">
      <alignment horizontal="right"/>
      <protection locked="0"/>
    </xf>
    <xf numFmtId="0" fontId="18" fillId="0" borderId="0" xfId="0" applyFont="1" applyAlignment="1" applyProtection="1">
      <alignment horizontal="center"/>
    </xf>
    <xf numFmtId="0" fontId="19" fillId="0" borderId="0" xfId="0" applyFont="1" applyFill="1" applyProtection="1"/>
    <xf numFmtId="165" fontId="11" fillId="0" borderId="0" xfId="0" quotePrefix="1" applyNumberFormat="1" applyFont="1" applyFill="1" applyAlignment="1" applyProtection="1">
      <alignment horizontal="center"/>
    </xf>
    <xf numFmtId="2" fontId="11" fillId="0" borderId="0" xfId="0" applyNumberFormat="1" applyFont="1" applyFill="1" applyAlignment="1" applyProtection="1">
      <alignment horizontal="right"/>
    </xf>
    <xf numFmtId="4" fontId="11" fillId="0" borderId="0" xfId="0" applyNumberFormat="1" applyFont="1" applyFill="1" applyAlignment="1" applyProtection="1">
      <alignment horizontal="center"/>
    </xf>
    <xf numFmtId="3" fontId="11" fillId="0" borderId="0" xfId="0" quotePrefix="1" applyNumberFormat="1" applyFont="1" applyFill="1" applyAlignment="1" applyProtection="1">
      <alignment horizontal="center"/>
    </xf>
    <xf numFmtId="1" fontId="10" fillId="7" borderId="0" xfId="0" applyNumberFormat="1" applyFont="1" applyFill="1" applyAlignment="1" applyProtection="1">
      <alignment horizontal="center"/>
      <protection locked="0"/>
    </xf>
    <xf numFmtId="49" fontId="19" fillId="0" borderId="0" xfId="0" applyNumberFormat="1" applyFont="1" applyFill="1" applyAlignment="1" applyProtection="1">
      <alignment horizontal="center"/>
    </xf>
    <xf numFmtId="1" fontId="11" fillId="0" borderId="0" xfId="0" applyNumberFormat="1" applyFont="1" applyFill="1" applyAlignment="1" applyProtection="1">
      <alignment horizontal="center"/>
    </xf>
    <xf numFmtId="166" fontId="19" fillId="0" borderId="0" xfId="0" applyNumberFormat="1" applyFont="1" applyFill="1" applyAlignment="1" applyProtection="1">
      <alignment horizontal="center"/>
    </xf>
    <xf numFmtId="3" fontId="10" fillId="7" borderId="0" xfId="0" applyNumberFormat="1" applyFont="1" applyFill="1" applyAlignment="1" applyProtection="1">
      <alignment horizontal="center"/>
      <protection locked="0"/>
    </xf>
    <xf numFmtId="0" fontId="15" fillId="0" borderId="0" xfId="0" applyFont="1" applyFill="1" applyProtection="1"/>
    <xf numFmtId="2" fontId="15" fillId="0" borderId="0" xfId="0" quotePrefix="1" applyNumberFormat="1" applyFont="1" applyFill="1" applyAlignment="1" applyProtection="1">
      <alignment horizontal="right"/>
    </xf>
    <xf numFmtId="0" fontId="11" fillId="0" borderId="0" xfId="0" applyFont="1" applyFill="1" applyAlignment="1" applyProtection="1">
      <alignment horizontal="right"/>
    </xf>
    <xf numFmtId="167" fontId="11" fillId="0" borderId="0" xfId="0" applyNumberFormat="1" applyFont="1" applyFill="1" applyAlignment="1" applyProtection="1">
      <alignment horizontal="center"/>
    </xf>
    <xf numFmtId="9" fontId="11" fillId="0" borderId="0" xfId="1" applyFont="1" applyFill="1" applyAlignment="1" applyProtection="1">
      <alignment horizontal="center"/>
    </xf>
    <xf numFmtId="3" fontId="11" fillId="0" borderId="0" xfId="0" applyNumberFormat="1" applyFont="1" applyFill="1" applyAlignment="1" applyProtection="1">
      <alignment horizontal="left"/>
    </xf>
    <xf numFmtId="166" fontId="10" fillId="0" borderId="0" xfId="0" applyNumberFormat="1" applyFont="1" applyFill="1" applyAlignment="1" applyProtection="1">
      <alignment horizontal="left"/>
    </xf>
    <xf numFmtId="2" fontId="15" fillId="2" borderId="5" xfId="0" applyNumberFormat="1" applyFont="1" applyFill="1" applyBorder="1" applyAlignment="1" applyProtection="1">
      <alignment horizontal="center"/>
    </xf>
    <xf numFmtId="165" fontId="15" fillId="2" borderId="8" xfId="0" applyNumberFormat="1" applyFont="1" applyFill="1" applyBorder="1" applyAlignment="1" applyProtection="1">
      <alignment horizontal="center"/>
    </xf>
    <xf numFmtId="3" fontId="15" fillId="2" borderId="7" xfId="0" applyNumberFormat="1" applyFont="1" applyFill="1" applyBorder="1" applyAlignment="1" applyProtection="1">
      <alignment horizontal="center"/>
    </xf>
    <xf numFmtId="3" fontId="20" fillId="2" borderId="7" xfId="0" applyNumberFormat="1" applyFont="1" applyFill="1" applyBorder="1" applyAlignment="1" applyProtection="1">
      <alignment horizontal="center"/>
    </xf>
    <xf numFmtId="166" fontId="20" fillId="2" borderId="7" xfId="0" applyNumberFormat="1" applyFont="1" applyFill="1" applyBorder="1" applyAlignment="1" applyProtection="1">
      <alignment horizontal="center"/>
    </xf>
    <xf numFmtId="166" fontId="15" fillId="2" borderId="9" xfId="0" applyNumberFormat="1" applyFont="1" applyFill="1" applyBorder="1" applyAlignment="1" applyProtection="1">
      <alignment horizontal="center"/>
    </xf>
    <xf numFmtId="2" fontId="15" fillId="2" borderId="3" xfId="0" applyNumberFormat="1" applyFont="1" applyFill="1" applyBorder="1" applyAlignment="1" applyProtection="1">
      <alignment horizontal="center"/>
    </xf>
    <xf numFmtId="2" fontId="15" fillId="2" borderId="4" xfId="0" applyNumberFormat="1" applyFont="1" applyFill="1" applyBorder="1" applyAlignment="1" applyProtection="1">
      <alignment horizontal="center"/>
    </xf>
    <xf numFmtId="9" fontId="15" fillId="2" borderId="2" xfId="1" applyFont="1" applyFill="1" applyBorder="1" applyAlignment="1" applyProtection="1">
      <alignment horizontal="center"/>
    </xf>
    <xf numFmtId="2" fontId="15" fillId="2" borderId="2" xfId="0" applyNumberFormat="1" applyFont="1" applyFill="1" applyBorder="1" applyAlignment="1" applyProtection="1">
      <alignment horizontal="center"/>
    </xf>
    <xf numFmtId="3" fontId="15" fillId="2" borderId="2" xfId="0" applyNumberFormat="1" applyFont="1" applyFill="1" applyBorder="1" applyAlignment="1" applyProtection="1">
      <alignment horizontal="center"/>
    </xf>
    <xf numFmtId="165" fontId="11" fillId="0" borderId="2" xfId="0" applyNumberFormat="1" applyFont="1" applyFill="1" applyBorder="1" applyAlignment="1" applyProtection="1">
      <alignment horizontal="center"/>
    </xf>
    <xf numFmtId="2" fontId="11" fillId="0" borderId="2" xfId="0" applyNumberFormat="1" applyFont="1" applyFill="1" applyBorder="1" applyAlignment="1" applyProtection="1">
      <alignment horizontal="center"/>
    </xf>
    <xf numFmtId="2" fontId="11" fillId="10" borderId="2" xfId="0" applyNumberFormat="1" applyFont="1" applyFill="1" applyBorder="1" applyAlignment="1" applyProtection="1">
      <alignment horizontal="center"/>
    </xf>
    <xf numFmtId="165" fontId="11" fillId="10" borderId="2" xfId="0" applyNumberFormat="1" applyFont="1" applyFill="1" applyBorder="1" applyAlignment="1" applyProtection="1">
      <alignment horizontal="center"/>
    </xf>
    <xf numFmtId="3" fontId="11" fillId="10" borderId="2" xfId="0" applyNumberFormat="1" applyFont="1" applyFill="1" applyBorder="1" applyAlignment="1" applyProtection="1">
      <alignment horizontal="center"/>
    </xf>
    <xf numFmtId="166" fontId="11" fillId="10" borderId="2" xfId="0" applyNumberFormat="1" applyFont="1" applyFill="1" applyBorder="1" applyAlignment="1" applyProtection="1">
      <alignment horizontal="center"/>
    </xf>
    <xf numFmtId="2" fontId="11" fillId="2" borderId="2" xfId="0" applyNumberFormat="1" applyFont="1" applyFill="1" applyBorder="1" applyAlignment="1" applyProtection="1">
      <alignment horizontal="center"/>
    </xf>
    <xf numFmtId="2" fontId="11" fillId="2" borderId="2" xfId="0" applyNumberFormat="1" applyFont="1" applyFill="1" applyBorder="1" applyAlignment="1" applyProtection="1">
      <alignment horizontal="right"/>
    </xf>
    <xf numFmtId="1" fontId="11" fillId="0" borderId="2" xfId="0" applyNumberFormat="1" applyFont="1" applyFill="1" applyBorder="1" applyAlignment="1" applyProtection="1">
      <alignment horizontal="center"/>
    </xf>
    <xf numFmtId="2" fontId="14" fillId="0" borderId="0" xfId="0" applyNumberFormat="1" applyFont="1" applyFill="1" applyBorder="1" applyAlignment="1" applyProtection="1">
      <alignment horizontal="center"/>
    </xf>
    <xf numFmtId="0" fontId="13" fillId="12" borderId="0" xfId="0" applyFont="1" applyFill="1" applyProtection="1"/>
    <xf numFmtId="0" fontId="22" fillId="12" borderId="0" xfId="0" applyFont="1" applyFill="1" applyProtection="1"/>
    <xf numFmtId="2" fontId="23" fillId="12" borderId="0" xfId="0" applyNumberFormat="1" applyFont="1" applyFill="1" applyAlignment="1" applyProtection="1">
      <alignment horizontal="center"/>
    </xf>
    <xf numFmtId="2" fontId="14" fillId="0" borderId="0" xfId="0" applyNumberFormat="1" applyFont="1" applyFill="1" applyAlignment="1" applyProtection="1">
      <alignment horizontal="center"/>
    </xf>
    <xf numFmtId="0" fontId="6" fillId="9" borderId="0" xfId="0" applyFont="1" applyFill="1" applyProtection="1"/>
    <xf numFmtId="0" fontId="6" fillId="9" borderId="0" xfId="0" applyFont="1" applyFill="1" applyAlignment="1" applyProtection="1">
      <alignment horizontal="center"/>
    </xf>
    <xf numFmtId="0" fontId="5" fillId="9" borderId="0" xfId="0" applyFont="1" applyFill="1" applyProtection="1"/>
    <xf numFmtId="164" fontId="5" fillId="0" borderId="0" xfId="1" applyNumberFormat="1" applyFont="1" applyFill="1" applyAlignment="1" applyProtection="1">
      <alignment horizontal="center"/>
    </xf>
    <xf numFmtId="2" fontId="11" fillId="0" borderId="0" xfId="1" applyNumberFormat="1" applyFont="1" applyFill="1" applyAlignment="1" applyProtection="1">
      <alignment horizontal="center"/>
    </xf>
    <xf numFmtId="0" fontId="7" fillId="0" borderId="0" xfId="0" applyFont="1" applyFill="1" applyProtection="1"/>
    <xf numFmtId="164" fontId="7" fillId="0" borderId="0" xfId="1" applyNumberFormat="1" applyFont="1" applyFill="1" applyAlignment="1" applyProtection="1">
      <alignment horizontal="center"/>
    </xf>
    <xf numFmtId="2" fontId="24" fillId="0" borderId="0" xfId="1" applyNumberFormat="1" applyFont="1" applyFill="1" applyAlignment="1" applyProtection="1">
      <alignment horizontal="center"/>
    </xf>
    <xf numFmtId="0" fontId="7" fillId="3" borderId="0" xfId="0" applyFont="1" applyFill="1" applyProtection="1">
      <protection locked="0"/>
    </xf>
    <xf numFmtId="2" fontId="7" fillId="0" borderId="0" xfId="1" applyNumberFormat="1" applyFont="1" applyFill="1" applyAlignment="1" applyProtection="1">
      <alignment horizontal="right"/>
    </xf>
    <xf numFmtId="164" fontId="7" fillId="0" borderId="0" xfId="1" applyNumberFormat="1" applyFont="1" applyFill="1" applyAlignment="1" applyProtection="1">
      <alignment horizontal="left"/>
    </xf>
    <xf numFmtId="164" fontId="7" fillId="0" borderId="0" xfId="1" applyNumberFormat="1" applyFont="1" applyFill="1" applyAlignment="1" applyProtection="1">
      <alignment horizontal="right"/>
    </xf>
    <xf numFmtId="0" fontId="7" fillId="0" borderId="0" xfId="0" applyFont="1" applyFill="1" applyAlignment="1" applyProtection="1"/>
    <xf numFmtId="3" fontId="7" fillId="3" borderId="0" xfId="1" applyNumberFormat="1" applyFont="1" applyFill="1" applyAlignment="1" applyProtection="1">
      <alignment horizontal="right"/>
      <protection locked="0"/>
    </xf>
    <xf numFmtId="2" fontId="7" fillId="3" borderId="0" xfId="1" applyNumberFormat="1" applyFont="1" applyFill="1" applyAlignment="1" applyProtection="1">
      <alignment horizontal="right"/>
      <protection locked="0"/>
    </xf>
    <xf numFmtId="3" fontId="7" fillId="0" borderId="0" xfId="1" applyNumberFormat="1" applyFont="1" applyFill="1" applyAlignment="1" applyProtection="1">
      <alignment horizontal="right"/>
    </xf>
    <xf numFmtId="0" fontId="7" fillId="0" borderId="0" xfId="0" applyFont="1" applyFill="1" applyAlignment="1" applyProtection="1">
      <alignment horizontal="right"/>
    </xf>
    <xf numFmtId="0" fontId="20" fillId="0" borderId="0" xfId="0" applyFont="1" applyProtection="1"/>
    <xf numFmtId="0" fontId="7" fillId="0" borderId="0" xfId="0" applyFont="1" applyFill="1" applyAlignment="1" applyProtection="1">
      <alignment horizontal="left" wrapText="1"/>
    </xf>
    <xf numFmtId="0" fontId="4" fillId="0" borderId="0" xfId="0" applyFont="1" applyAlignment="1">
      <alignment horizontal="center"/>
    </xf>
    <xf numFmtId="0" fontId="7" fillId="0" borderId="6" xfId="0" applyFont="1" applyFill="1" applyBorder="1" applyAlignment="1">
      <alignment horizontal="center"/>
    </xf>
    <xf numFmtId="0" fontId="7" fillId="0" borderId="0" xfId="0" applyFont="1" applyFill="1" applyAlignment="1">
      <alignment horizontal="center"/>
    </xf>
    <xf numFmtId="0" fontId="3" fillId="0" borderId="0" xfId="0" applyFont="1" applyAlignment="1">
      <alignment horizontal="center"/>
    </xf>
    <xf numFmtId="0" fontId="3" fillId="0" borderId="0" xfId="0" applyFont="1" applyAlignment="1" applyProtection="1">
      <alignment horizontal="center"/>
    </xf>
    <xf numFmtId="0" fontId="5" fillId="2" borderId="0" xfId="0" applyFont="1" applyFill="1" applyAlignment="1" applyProtection="1">
      <alignment horizontal="left" vertical="top" wrapText="1"/>
      <protection locked="0"/>
    </xf>
    <xf numFmtId="0" fontId="5" fillId="8" borderId="0" xfId="0" applyFont="1" applyFill="1" applyAlignment="1" applyProtection="1">
      <alignment horizontal="left"/>
      <protection locked="0"/>
    </xf>
    <xf numFmtId="0" fontId="5" fillId="3" borderId="0" xfId="0" applyFont="1" applyFill="1" applyAlignment="1" applyProtection="1">
      <alignment horizontal="left" wrapText="1"/>
      <protection locked="0"/>
    </xf>
    <xf numFmtId="0" fontId="6" fillId="0" borderId="0" xfId="0" applyFont="1" applyAlignment="1" applyProtection="1">
      <alignment horizontal="right"/>
    </xf>
    <xf numFmtId="0" fontId="8" fillId="8" borderId="0" xfId="0" applyFont="1" applyFill="1" applyAlignment="1" applyProtection="1">
      <alignment horizontal="center"/>
    </xf>
    <xf numFmtId="0" fontId="5" fillId="0" borderId="0" xfId="0" applyFont="1" applyAlignment="1" applyProtection="1">
      <alignment horizontal="left" vertical="top" wrapText="1"/>
    </xf>
    <xf numFmtId="0" fontId="5" fillId="2" borderId="0" xfId="0" applyFont="1" applyFill="1" applyAlignment="1" applyProtection="1">
      <alignment horizontal="left"/>
      <protection locked="0"/>
    </xf>
    <xf numFmtId="0" fontId="5" fillId="0" borderId="0" xfId="0" applyFont="1" applyAlignment="1" applyProtection="1">
      <alignment horizontal="center" wrapText="1"/>
    </xf>
    <xf numFmtId="0" fontId="11" fillId="0" borderId="0" xfId="0" applyFont="1" applyFill="1" applyAlignment="1" applyProtection="1">
      <alignment horizontal="left" wrapText="1"/>
    </xf>
    <xf numFmtId="14" fontId="5" fillId="8" borderId="0" xfId="0" applyNumberFormat="1" applyFont="1" applyFill="1" applyAlignment="1" applyProtection="1">
      <alignment horizontal="left"/>
      <protection locked="0"/>
    </xf>
    <xf numFmtId="0" fontId="5" fillId="2" borderId="0" xfId="0" applyFont="1" applyFill="1" applyAlignment="1" applyProtection="1">
      <alignment horizontal="center"/>
      <protection locked="0"/>
    </xf>
    <xf numFmtId="0" fontId="5" fillId="0" borderId="0" xfId="0" applyFont="1" applyFill="1" applyAlignment="1" applyProtection="1">
      <alignment horizontal="left" vertical="center" wrapText="1"/>
    </xf>
    <xf numFmtId="0" fontId="4" fillId="0" borderId="0" xfId="0" applyFont="1" applyAlignment="1" applyProtection="1">
      <alignment horizontal="center"/>
    </xf>
    <xf numFmtId="0" fontId="21" fillId="0" borderId="2" xfId="0" applyFont="1" applyBorder="1" applyAlignment="1" applyProtection="1">
      <alignment horizontal="center"/>
    </xf>
    <xf numFmtId="2" fontId="14" fillId="0" borderId="2" xfId="0" applyNumberFormat="1" applyFont="1" applyFill="1" applyBorder="1" applyAlignment="1" applyProtection="1">
      <alignment horizontal="center"/>
    </xf>
    <xf numFmtId="0" fontId="5" fillId="0" borderId="0" xfId="0" applyFont="1" applyFill="1" applyAlignment="1" applyProtection="1">
      <alignment horizontal="center"/>
    </xf>
    <xf numFmtId="0" fontId="5" fillId="0" borderId="0" xfId="0" applyFont="1" applyAlignment="1" applyProtection="1">
      <alignment horizontal="left"/>
    </xf>
    <xf numFmtId="165" fontId="15" fillId="2" borderId="10" xfId="0" applyNumberFormat="1" applyFont="1" applyFill="1" applyBorder="1" applyAlignment="1" applyProtection="1">
      <alignment horizontal="center"/>
    </xf>
    <xf numFmtId="165" fontId="15" fillId="2" borderId="1" xfId="0" applyNumberFormat="1" applyFont="1" applyFill="1" applyBorder="1" applyAlignment="1" applyProtection="1">
      <alignment horizontal="center"/>
    </xf>
    <xf numFmtId="165" fontId="15" fillId="2" borderId="11" xfId="0" applyNumberFormat="1" applyFont="1" applyFill="1" applyBorder="1" applyAlignment="1" applyProtection="1">
      <alignment horizontal="center"/>
    </xf>
    <xf numFmtId="0" fontId="6" fillId="13" borderId="0" xfId="0" applyFont="1" applyFill="1" applyAlignment="1" applyProtection="1">
      <alignment horizontal="center"/>
    </xf>
    <xf numFmtId="0" fontId="6" fillId="9" borderId="0" xfId="0" applyFont="1" applyFill="1" applyBorder="1" applyAlignment="1" applyProtection="1">
      <alignment horizontal="center"/>
    </xf>
    <xf numFmtId="0" fontId="6" fillId="9" borderId="12" xfId="0" applyFont="1" applyFill="1" applyBorder="1" applyAlignment="1" applyProtection="1">
      <alignment horizontal="center"/>
    </xf>
    <xf numFmtId="3" fontId="11" fillId="0" borderId="7" xfId="0" applyNumberFormat="1" applyFont="1" applyFill="1" applyBorder="1" applyAlignment="1" applyProtection="1">
      <alignment horizontal="right"/>
    </xf>
    <xf numFmtId="166" fontId="17" fillId="0" borderId="0" xfId="0" applyNumberFormat="1" applyFont="1" applyFill="1" applyAlignment="1" applyProtection="1">
      <alignment horizontal="center"/>
    </xf>
    <xf numFmtId="0" fontId="11" fillId="0" borderId="0" xfId="0" applyFont="1" applyFill="1" applyAlignment="1" applyProtection="1">
      <alignment horizontal="right"/>
    </xf>
    <xf numFmtId="0" fontId="11" fillId="0" borderId="0" xfId="0" applyFont="1" applyFill="1" applyAlignment="1" applyProtection="1">
      <alignment horizontal="right" wrapText="1"/>
    </xf>
    <xf numFmtId="0" fontId="13" fillId="12" borderId="0" xfId="0" applyFont="1" applyFill="1" applyAlignment="1" applyProtection="1">
      <alignment horizontal="left"/>
    </xf>
    <xf numFmtId="2" fontId="15" fillId="10" borderId="2" xfId="0" applyNumberFormat="1" applyFont="1" applyFill="1" applyBorder="1" applyAlignment="1" applyProtection="1">
      <alignment horizontal="center"/>
    </xf>
    <xf numFmtId="0" fontId="11" fillId="0" borderId="0" xfId="0" applyFont="1" applyFill="1" applyAlignment="1" applyProtection="1">
      <alignment horizontal="left"/>
    </xf>
    <xf numFmtId="3" fontId="14" fillId="11" borderId="0" xfId="0" applyNumberFormat="1" applyFont="1" applyFill="1" applyBorder="1" applyAlignment="1" applyProtection="1">
      <alignment horizontal="right"/>
    </xf>
    <xf numFmtId="165" fontId="14" fillId="11" borderId="0" xfId="0" applyNumberFormat="1" applyFont="1" applyFill="1" applyAlignment="1" applyProtection="1">
      <alignment horizontal="right"/>
    </xf>
    <xf numFmtId="0" fontId="16" fillId="0" borderId="0" xfId="0" applyFont="1" applyFill="1" applyAlignment="1" applyProtection="1">
      <alignment horizontal="center" wrapText="1"/>
    </xf>
    <xf numFmtId="3" fontId="7" fillId="0" borderId="0" xfId="0" applyNumberFormat="1" applyFont="1" applyFill="1" applyAlignment="1" applyProtection="1">
      <alignment horizontal="right"/>
    </xf>
    <xf numFmtId="0" fontId="7" fillId="0" borderId="0" xfId="0" applyFont="1" applyFill="1" applyAlignment="1" applyProtection="1">
      <alignment horizontal="right"/>
    </xf>
    <xf numFmtId="0" fontId="7" fillId="3" borderId="0" xfId="0" applyFont="1" applyFill="1" applyAlignment="1" applyProtection="1">
      <alignment horizontal="left" wrapText="1"/>
      <protection locked="0"/>
    </xf>
    <xf numFmtId="0" fontId="7" fillId="3" borderId="0" xfId="0" applyFont="1" applyFill="1" applyAlignment="1" applyProtection="1">
      <alignment horizontal="left"/>
      <protection locked="0"/>
    </xf>
    <xf numFmtId="0" fontId="7" fillId="0" borderId="0" xfId="0" applyFont="1" applyFill="1" applyAlignment="1" applyProtection="1">
      <alignment horizontal="left" wrapText="1"/>
    </xf>
  </cellXfs>
  <cellStyles count="2">
    <cellStyle name="Normal" xfId="0" builtinId="0"/>
    <cellStyle name="Percent" xfId="1" builtinId="5"/>
  </cellStyles>
  <dxfs count="14">
    <dxf>
      <font>
        <b/>
        <i val="0"/>
        <color theme="0"/>
      </font>
      <fill>
        <patternFill>
          <bgColor theme="9"/>
        </patternFill>
      </fill>
    </dxf>
    <dxf>
      <font>
        <b/>
        <i val="0"/>
        <color theme="0"/>
      </font>
      <fill>
        <patternFill>
          <bgColor rgb="FFC00000"/>
        </patternFill>
      </fill>
    </dxf>
    <dxf>
      <fill>
        <patternFill>
          <bgColor theme="7" tint="0.79998168889431442"/>
        </patternFill>
      </fill>
    </dxf>
    <dxf>
      <font>
        <b/>
        <i val="0"/>
        <color theme="0"/>
      </font>
      <fill>
        <patternFill>
          <bgColor theme="9"/>
        </patternFill>
      </fill>
    </dxf>
    <dxf>
      <font>
        <b/>
        <i val="0"/>
        <color theme="0"/>
      </font>
      <fill>
        <patternFill>
          <bgColor rgb="FFC00000"/>
        </patternFill>
      </fill>
    </dxf>
    <dxf>
      <fill>
        <patternFill>
          <bgColor theme="7" tint="0.79998168889431442"/>
        </patternFill>
      </fill>
    </dxf>
    <dxf>
      <font>
        <b/>
        <i val="0"/>
        <color theme="0"/>
      </font>
      <fill>
        <patternFill>
          <bgColor theme="9"/>
        </patternFill>
      </fill>
    </dxf>
    <dxf>
      <font>
        <b/>
        <i val="0"/>
        <color theme="0"/>
      </font>
      <fill>
        <patternFill>
          <bgColor rgb="FFC00000"/>
        </patternFill>
      </fill>
    </dxf>
    <dxf>
      <fill>
        <patternFill>
          <bgColor theme="7" tint="0.79998168889431442"/>
        </patternFill>
      </fill>
    </dxf>
    <dxf>
      <font>
        <b/>
        <i val="0"/>
        <color theme="0"/>
      </font>
      <fill>
        <patternFill>
          <bgColor theme="9"/>
        </patternFill>
      </fill>
    </dxf>
    <dxf>
      <font>
        <b/>
        <i val="0"/>
        <color theme="0"/>
      </font>
      <fill>
        <patternFill>
          <bgColor rgb="FFC00000"/>
        </patternFill>
      </fill>
    </dxf>
    <dxf>
      <fill>
        <patternFill>
          <bgColor theme="7" tint="0.79998168889431442"/>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CC66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144779</xdr:rowOff>
    </xdr:from>
    <xdr:ext cx="5684520" cy="7860983"/>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68629"/>
          <a:ext cx="5684520" cy="78609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latin typeface="Calibri" panose="020F0502020204030204" pitchFamily="34" charset="0"/>
              <a:cs typeface="Calibri" panose="020F0502020204030204" pitchFamily="34" charset="0"/>
            </a:rPr>
            <a:t>Purpose:</a:t>
          </a:r>
        </a:p>
        <a:p>
          <a:pPr algn="l"/>
          <a:r>
            <a:rPr lang="en-US" sz="1100">
              <a:latin typeface="Calibri" panose="020F0502020204030204" pitchFamily="34" charset="0"/>
              <a:cs typeface="Calibri" panose="020F0502020204030204" pitchFamily="34" charset="0"/>
            </a:rPr>
            <a:t>This</a:t>
          </a:r>
          <a:r>
            <a:rPr lang="en-US" sz="1100" baseline="0">
              <a:latin typeface="Calibri" panose="020F0502020204030204" pitchFamily="34" charset="0"/>
              <a:cs typeface="Calibri" panose="020F0502020204030204" pitchFamily="34" charset="0"/>
            </a:rPr>
            <a:t> spreadsheet file has been created to assist in the design and review of Permeable Pavement System Projects which are seeking or have obtained funding through the State of Iowa's water quality programs.</a:t>
          </a:r>
        </a:p>
        <a:p>
          <a:pPr algn="l"/>
          <a:endParaRPr lang="en-US" sz="1100" baseline="0">
            <a:latin typeface="Calibri" panose="020F0502020204030204" pitchFamily="34" charset="0"/>
            <a:cs typeface="Calibri" panose="020F0502020204030204" pitchFamily="34" charset="0"/>
          </a:endParaRPr>
        </a:p>
        <a:p>
          <a:pPr algn="l"/>
          <a:r>
            <a:rPr lang="en-US" sz="1100" baseline="0">
              <a:latin typeface="Calibri" panose="020F0502020204030204" pitchFamily="34" charset="0"/>
              <a:cs typeface="Calibri" panose="020F0502020204030204" pitchFamily="34" charset="0"/>
            </a:rPr>
            <a:t>This document is intended to be completed by the designer to provide review agencies with project data assembled and presented for review in a consistent manner from project to project.</a:t>
          </a:r>
        </a:p>
        <a:p>
          <a:pPr algn="l"/>
          <a:endParaRPr lang="en-US" sz="1100" baseline="0">
            <a:latin typeface="Calibri" panose="020F0502020204030204" pitchFamily="34" charset="0"/>
            <a:cs typeface="Calibri" panose="020F0502020204030204" pitchFamily="34" charset="0"/>
          </a:endParaRPr>
        </a:p>
        <a:p>
          <a:pPr algn="l"/>
          <a:r>
            <a:rPr lang="en-US" sz="1100" baseline="0">
              <a:latin typeface="Calibri" panose="020F0502020204030204" pitchFamily="34" charset="0"/>
              <a:cs typeface="Calibri" panose="020F0502020204030204" pitchFamily="34" charset="0"/>
            </a:rPr>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latin typeface="Calibri" panose="020F0502020204030204" pitchFamily="34" charset="0"/>
            <a:cs typeface="Calibri" panose="020F0502020204030204" pitchFamily="34" charset="0"/>
          </a:endParaRPr>
        </a:p>
        <a:p>
          <a:r>
            <a:rPr lang="en-US" sz="1100" b="1" u="sng" baseline="0">
              <a:latin typeface="Calibri" panose="020F0502020204030204" pitchFamily="34" charset="0"/>
              <a:cs typeface="Calibri" panose="020F0502020204030204" pitchFamily="34" charset="0"/>
            </a:rPr>
            <a:t>Contents:</a:t>
          </a:r>
        </a:p>
        <a:p>
          <a:endParaRPr lang="en-US" sz="1100" baseline="0">
            <a:latin typeface="Calibri" panose="020F0502020204030204" pitchFamily="34" charset="0"/>
            <a:cs typeface="Calibri" panose="020F0502020204030204" pitchFamily="34" charset="0"/>
          </a:endParaRPr>
        </a:p>
        <a:p>
          <a:r>
            <a:rPr lang="en-US" sz="1100" b="0" baseline="0">
              <a:solidFill>
                <a:schemeClr val="accent6">
                  <a:lumMod val="75000"/>
                </a:schemeClr>
              </a:solidFill>
              <a:latin typeface="Calibri" panose="020F0502020204030204" pitchFamily="34" charset="0"/>
              <a:cs typeface="Calibri" panose="020F0502020204030204" pitchFamily="34" charset="0"/>
            </a:rPr>
            <a:t>Checklists (to be completed and provided as part of State of Iowa water quality project review):</a:t>
          </a:r>
        </a:p>
        <a:p>
          <a:r>
            <a:rPr lang="en-US" sz="1100" baseline="0">
              <a:latin typeface="Calibri" panose="020F0502020204030204" pitchFamily="34" charset="0"/>
              <a:cs typeface="Calibri" panose="020F0502020204030204" pitchFamily="34" charset="0"/>
            </a:rPr>
            <a:t>CL_1: Site Screening</a:t>
          </a:r>
        </a:p>
        <a:p>
          <a:r>
            <a:rPr lang="en-US" sz="1100" baseline="0">
              <a:latin typeface="Calibri" panose="020F0502020204030204" pitchFamily="34" charset="0"/>
              <a:cs typeface="Calibri" panose="020F0502020204030204" pitchFamily="34" charset="0"/>
            </a:rPr>
            <a:t>CL_2: Project Review (2 pages)</a:t>
          </a:r>
        </a:p>
        <a:p>
          <a:r>
            <a:rPr lang="en-US" sz="1100" baseline="0">
              <a:solidFill>
                <a:schemeClr val="tx1"/>
              </a:solidFill>
              <a:effectLst/>
              <a:latin typeface="Calibri" panose="020F0502020204030204" pitchFamily="34" charset="0"/>
              <a:ea typeface="+mn-ea"/>
              <a:cs typeface="Calibri" panose="020F0502020204030204" pitchFamily="34" charset="0"/>
            </a:rPr>
            <a:t>DWS: Design Worksheet Report Form</a:t>
          </a:r>
          <a:endParaRPr lang="en-US">
            <a:effectLst/>
            <a:latin typeface="Calibri" panose="020F0502020204030204" pitchFamily="34" charset="0"/>
            <a:cs typeface="Calibri" panose="020F0502020204030204" pitchFamily="34" charset="0"/>
          </a:endParaRPr>
        </a:p>
        <a:p>
          <a:endParaRPr lang="en-US" sz="1100" baseline="0">
            <a:latin typeface="Calibri" panose="020F0502020204030204" pitchFamily="34" charset="0"/>
            <a:cs typeface="Calibri" panose="020F0502020204030204" pitchFamily="34" charset="0"/>
          </a:endParaRPr>
        </a:p>
        <a:p>
          <a:endParaRPr lang="en-US" sz="1100" b="1" u="sng" baseline="0">
            <a:solidFill>
              <a:srgbClr val="002060"/>
            </a:solidFill>
            <a:latin typeface="Calibri" panose="020F0502020204030204" pitchFamily="34" charset="0"/>
            <a:cs typeface="Calibri" panose="020F0502020204030204" pitchFamily="34" charset="0"/>
          </a:endParaRPr>
        </a:p>
        <a:p>
          <a:r>
            <a:rPr lang="en-US" sz="1100" b="1" u="sng" baseline="0">
              <a:solidFill>
                <a:srgbClr val="002060"/>
              </a:solidFill>
              <a:latin typeface="Calibri" panose="020F0502020204030204" pitchFamily="34" charset="0"/>
              <a:cs typeface="Calibri" panose="020F0502020204030204" pitchFamily="34" charset="0"/>
            </a:rPr>
            <a:t>APPLICATION: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Calibri" panose="020F0502020204030204" pitchFamily="34" charset="0"/>
              <a:ea typeface="+mn-ea"/>
              <a:cs typeface="Calibri" panose="020F0502020204030204" pitchFamily="34" charset="0"/>
            </a:rPr>
            <a:t>This checklist is intended to be used for small scale permeable pavement applications.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rgbClr val="002060"/>
            </a:solidFill>
            <a:effectLst/>
            <a:latin typeface="Calibri" panose="020F0502020204030204" pitchFamily="34" charset="0"/>
            <a:ea typeface="+mn-ea"/>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Calibri" panose="020F0502020204030204" pitchFamily="34" charset="0"/>
              <a:ea typeface="+mn-ea"/>
              <a:cs typeface="Calibri" panose="020F0502020204030204" pitchFamily="34" charset="0"/>
            </a:rPr>
            <a:t>Projects that are not intended to manage runoff from storm events larger than the Water Quality Event (WQv - 1.25" rainfall). Also to use this form the permeable pavement surface area and subsurface storage should be large enough to achieve the WQv treatment goal (without overflow to downstream practices during the WQv event).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rgbClr val="002060"/>
            </a:solidFill>
            <a:effectLst/>
            <a:latin typeface="Calibri" panose="020F0502020204030204" pitchFamily="34" charset="0"/>
            <a:ea typeface="+mn-ea"/>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Calibri" panose="020F0502020204030204" pitchFamily="34" charset="0"/>
              <a:ea typeface="+mn-ea"/>
              <a:cs typeface="Calibri" panose="020F0502020204030204" pitchFamily="34" charset="0"/>
            </a:rPr>
            <a:t>There are other checklists available for permeable pavement systems that manage larger storm events and/or have multiple permeable pavement applications that are collectively used to meet WQv requirements.</a:t>
          </a:r>
          <a:endParaRPr lang="en-US" sz="1100" b="1" u="sng" baseline="0">
            <a:solidFill>
              <a:srgbClr val="002060"/>
            </a:solidFill>
            <a:latin typeface="Calibri" panose="020F0502020204030204" pitchFamily="34" charset="0"/>
            <a:cs typeface="Calibri" panose="020F0502020204030204" pitchFamily="34" charset="0"/>
          </a:endParaRPr>
        </a:p>
        <a:p>
          <a:endParaRPr lang="en-US" sz="1100" b="1" u="sng" baseline="0">
            <a:latin typeface="Calibri" panose="020F0502020204030204" pitchFamily="34" charset="0"/>
            <a:cs typeface="Calibri" panose="020F0502020204030204" pitchFamily="34" charset="0"/>
          </a:endParaRPr>
        </a:p>
        <a:p>
          <a:endParaRPr lang="en-US" sz="1100" b="1" u="sng" baseline="0">
            <a:latin typeface="Calibri" panose="020F0502020204030204" pitchFamily="34" charset="0"/>
            <a:cs typeface="Calibri" panose="020F0502020204030204" pitchFamily="34" charset="0"/>
          </a:endParaRPr>
        </a:p>
        <a:p>
          <a:r>
            <a:rPr lang="en-US" sz="1100" b="1" u="sng" baseline="0">
              <a:latin typeface="Calibri" panose="020F0502020204030204" pitchFamily="34" charset="0"/>
              <a:cs typeface="Calibri" panose="020F0502020204030204" pitchFamily="34" charset="0"/>
            </a:rPr>
            <a:t>DISCLAIMER:</a:t>
          </a:r>
        </a:p>
        <a:p>
          <a:r>
            <a:rPr lang="en-US" sz="1100" baseline="0">
              <a:latin typeface="Calibri" panose="020F0502020204030204" pitchFamily="34" charset="0"/>
              <a:cs typeface="Calibri" panose="020F0502020204030204" pitchFamily="34" charset="0"/>
            </a:rPr>
            <a:t>This document is intended only to be used for the purposes as described above.  It is expected that designers which use this document are familiar with the Permeable Pavement Systems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latin typeface="Calibri" panose="020F0502020204030204" pitchFamily="34" charset="0"/>
            <a:cs typeface="Calibri" panose="020F0502020204030204" pitchFamily="34" charset="0"/>
          </a:endParaRPr>
        </a:p>
        <a:p>
          <a:r>
            <a:rPr lang="en-US" sz="1100" baseline="0">
              <a:latin typeface="Calibri" panose="020F0502020204030204" pitchFamily="34" charset="0"/>
              <a:cs typeface="Calibri" panose="020F0502020204030204" pitchFamily="34" charset="0"/>
            </a:rPr>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19049</xdr:rowOff>
    </xdr:from>
    <xdr:to>
      <xdr:col>16</xdr:col>
      <xdr:colOff>514350</xdr:colOff>
      <xdr:row>21</xdr:row>
      <xdr:rowOff>238124</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49"/>
          <a:ext cx="3676650" cy="31337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CL_1</a:t>
          </a:r>
          <a:r>
            <a:rPr lang="en-US" sz="1100" b="1" u="sng" baseline="0">
              <a:latin typeface="Calibri" panose="020F0502020204030204" pitchFamily="34" charset="0"/>
              <a:cs typeface="Calibri" panose="020F0502020204030204" pitchFamily="34" charset="0"/>
            </a:rPr>
            <a:t> (Screening)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a:latin typeface="Calibri" panose="020F0502020204030204" pitchFamily="34" charset="0"/>
              <a:cs typeface="Calibri" panose="020F0502020204030204" pitchFamily="34" charset="0"/>
            </a:rPr>
            <a:t>Complete Site Evaluation</a:t>
          </a:r>
          <a:r>
            <a:rPr lang="en-US" sz="1100" baseline="0">
              <a:latin typeface="Calibri" panose="020F0502020204030204" pitchFamily="34" charset="0"/>
              <a:cs typeface="Calibri" panose="020F0502020204030204" pitchFamily="34" charset="0"/>
            </a:rPr>
            <a:t> Criteria and Initial Planning information on this sheet.  Fill in light blue and yellow shaded boxes.</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aseline="0">
              <a:latin typeface="Calibri" panose="020F0502020204030204" pitchFamily="34" charset="0"/>
              <a:cs typeface="Calibri" panose="020F0502020204030204" pitchFamily="34" charset="0"/>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aseline="0">
              <a:latin typeface="Calibri" panose="020F0502020204030204" pitchFamily="34" charset="0"/>
              <a:cs typeface="Calibri" panose="020F0502020204030204" pitchFamily="34" charset="0"/>
            </a:rPr>
            <a:t>For initial planning items and setback requirements, refer to </a:t>
          </a:r>
          <a:r>
            <a:rPr lang="en-US" sz="1100" baseline="0">
              <a:solidFill>
                <a:sysClr val="windowText" lastClr="000000"/>
              </a:solidFill>
              <a:latin typeface="Calibri" panose="020F0502020204030204" pitchFamily="34" charset="0"/>
              <a:cs typeface="Calibri" panose="020F0502020204030204" pitchFamily="34" charset="0"/>
            </a:rPr>
            <a:t>ISWMM Chapter 8 </a:t>
          </a:r>
          <a:r>
            <a:rPr lang="en-US" sz="1100" baseline="0">
              <a:latin typeface="Calibri" panose="020F0502020204030204" pitchFamily="34" charset="0"/>
              <a:cs typeface="Calibri" panose="020F0502020204030204" pitchFamily="34" charset="0"/>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590549</xdr:colOff>
      <xdr:row>0</xdr:row>
      <xdr:rowOff>9521</xdr:rowOff>
    </xdr:from>
    <xdr:to>
      <xdr:col>19</xdr:col>
      <xdr:colOff>19050</xdr:colOff>
      <xdr:row>82</xdr:row>
      <xdr:rowOff>85725</xdr:rowOff>
    </xdr:to>
    <xdr:sp macro="" textlink="">
      <xdr:nvSpPr>
        <xdr:cNvPr id="2" name="TextBox 1">
          <a:extLst>
            <a:ext uri="{FF2B5EF4-FFF2-40B4-BE49-F238E27FC236}">
              <a16:creationId xmlns:a16="http://schemas.microsoft.com/office/drawing/2014/main" id="{E13DA7D9-F0FE-4F06-88CC-A10A877E5E85}"/>
            </a:ext>
          </a:extLst>
        </xdr:cNvPr>
        <xdr:cNvSpPr txBox="1"/>
      </xdr:nvSpPr>
      <xdr:spPr>
        <a:xfrm>
          <a:off x="8724899" y="9521"/>
          <a:ext cx="3810001" cy="1433512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DWS (Report Form) Tab:</a:t>
          </a:r>
        </a:p>
        <a:p>
          <a:endParaRPr lang="en-US" sz="105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Cell A15: </a:t>
          </a:r>
          <a:r>
            <a:rPr lang="en-US" sz="1050">
              <a:solidFill>
                <a:sysClr val="windowText" lastClr="000000"/>
              </a:solidFill>
              <a:latin typeface="Calibri" panose="020F0502020204030204" pitchFamily="34" charset="0"/>
              <a:cs typeface="Calibri" panose="020F0502020204030204" pitchFamily="34" charset="0"/>
            </a:rPr>
            <a:t>Enter a description or ID# for the area draining to the pavement system.</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Cell C15: </a:t>
          </a:r>
          <a:r>
            <a:rPr lang="en-US" sz="1050">
              <a:solidFill>
                <a:sysClr val="windowText" lastClr="000000"/>
              </a:solidFill>
              <a:latin typeface="Calibri" panose="020F0502020204030204" pitchFamily="34" charset="0"/>
              <a:cs typeface="Calibri" panose="020F0502020204030204" pitchFamily="34" charset="0"/>
            </a:rPr>
            <a:t>Enter the watershed area (in </a:t>
          </a:r>
          <a:r>
            <a:rPr lang="en-US" sz="1050" b="1">
              <a:solidFill>
                <a:sysClr val="windowText" lastClr="000000"/>
              </a:solidFill>
              <a:latin typeface="Calibri" panose="020F0502020204030204" pitchFamily="34" charset="0"/>
              <a:cs typeface="Calibri" panose="020F0502020204030204" pitchFamily="34" charset="0"/>
            </a:rPr>
            <a:t>square feet</a:t>
          </a:r>
          <a:r>
            <a:rPr lang="en-US" sz="1050">
              <a:solidFill>
                <a:sysClr val="windowText" lastClr="000000"/>
              </a:solidFill>
              <a:latin typeface="Calibri" panose="020F0502020204030204" pitchFamily="34" charset="0"/>
              <a:cs typeface="Calibri" panose="020F0502020204030204" pitchFamily="34" charset="0"/>
            </a:rPr>
            <a:t>).</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Cell E15: </a:t>
          </a:r>
          <a:r>
            <a:rPr lang="en-US" sz="1050">
              <a:solidFill>
                <a:sysClr val="windowText" lastClr="000000"/>
              </a:solidFill>
              <a:latin typeface="Calibri" panose="020F0502020204030204" pitchFamily="34" charset="0"/>
              <a:cs typeface="Calibri" panose="020F0502020204030204" pitchFamily="34" charset="0"/>
            </a:rPr>
            <a:t>Enter the % impervious cover within the area draining to the permeable paver installation. For this calculation, treat the permeable paver areas as 100% impervious.</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Cell K15: </a:t>
          </a:r>
          <a:r>
            <a:rPr lang="en-US" sz="1050">
              <a:solidFill>
                <a:sysClr val="windowText" lastClr="000000"/>
              </a:solidFill>
              <a:latin typeface="Calibri" panose="020F0502020204030204" pitchFamily="34" charset="0"/>
              <a:cs typeface="Calibri" panose="020F0502020204030204" pitchFamily="34" charset="0"/>
            </a:rPr>
            <a:t>Enter the peak runoff rate for the WQv event (Qwq) in </a:t>
          </a:r>
          <a:r>
            <a:rPr lang="en-US" sz="1050" b="1">
              <a:solidFill>
                <a:sysClr val="windowText" lastClr="000000"/>
              </a:solidFill>
              <a:latin typeface="Calibri" panose="020F0502020204030204" pitchFamily="34" charset="0"/>
              <a:cs typeface="Calibri" panose="020F0502020204030204" pitchFamily="34" charset="0"/>
            </a:rPr>
            <a:t>cubic feet per second (cfs), </a:t>
          </a:r>
          <a:r>
            <a:rPr lang="en-US" sz="1050">
              <a:solidFill>
                <a:sysClr val="windowText" lastClr="000000"/>
              </a:solidFill>
              <a:latin typeface="Calibri" panose="020F0502020204030204" pitchFamily="34" charset="0"/>
              <a:cs typeface="Calibri" panose="020F0502020204030204" pitchFamily="34" charset="0"/>
            </a:rPr>
            <a:t>based on designer's calculations, or best applicable value based on Table A.</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rgbClr val="002060"/>
              </a:solidFill>
              <a:latin typeface="Calibri" panose="020F0502020204030204" pitchFamily="34" charset="0"/>
              <a:cs typeface="Calibri" panose="020F0502020204030204" pitchFamily="34" charset="0"/>
            </a:rPr>
            <a:t>Cell G16: </a:t>
          </a:r>
          <a:r>
            <a:rPr lang="en-US" sz="1050">
              <a:solidFill>
                <a:srgbClr val="002060"/>
              </a:solidFill>
              <a:latin typeface="Calibri" panose="020F0502020204030204" pitchFamily="34" charset="0"/>
              <a:cs typeface="Calibri" panose="020F0502020204030204" pitchFamily="34" charset="0"/>
            </a:rPr>
            <a:t>If the practice is managing runoff from a storm other than the WQv event, enter the design treatment volume in </a:t>
          </a:r>
          <a:r>
            <a:rPr lang="en-US" sz="1050" b="1">
              <a:solidFill>
                <a:srgbClr val="002060"/>
              </a:solidFill>
              <a:latin typeface="Calibri" panose="020F0502020204030204" pitchFamily="34" charset="0"/>
              <a:cs typeface="Calibri" panose="020F0502020204030204" pitchFamily="34" charset="0"/>
            </a:rPr>
            <a:t>cubic feet (CF). </a:t>
          </a:r>
          <a:r>
            <a:rPr lang="en-US" sz="1050" u="sng">
              <a:solidFill>
                <a:srgbClr val="002060"/>
              </a:solidFill>
              <a:latin typeface="Calibri" panose="020F0502020204030204" pitchFamily="34" charset="0"/>
              <a:cs typeface="Calibri" panose="020F0502020204030204" pitchFamily="34" charset="0"/>
            </a:rPr>
            <a:t>Otherwise leave blank or enter a zero (0).  </a:t>
          </a:r>
          <a:r>
            <a:rPr lang="en-US" sz="1050">
              <a:solidFill>
                <a:srgbClr val="002060"/>
              </a:solidFill>
              <a:latin typeface="Calibri" panose="020F0502020204030204" pitchFamily="34" charset="0"/>
              <a:cs typeface="Calibri" panose="020F0502020204030204" pitchFamily="34" charset="0"/>
            </a:rPr>
            <a:t>If data is entered in G16, the value in this cell will override WQv design values.</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rgbClr val="002060"/>
              </a:solidFill>
              <a:latin typeface="Calibri" panose="020F0502020204030204" pitchFamily="34" charset="0"/>
              <a:cs typeface="Calibri" panose="020F0502020204030204" pitchFamily="34" charset="0"/>
            </a:rPr>
            <a:t>Cell K18: </a:t>
          </a:r>
          <a:r>
            <a:rPr lang="en-US" sz="1050">
              <a:solidFill>
                <a:srgbClr val="002060"/>
              </a:solidFill>
              <a:latin typeface="Calibri" panose="020F0502020204030204" pitchFamily="34" charset="0"/>
              <a:cs typeface="Calibri" panose="020F0502020204030204" pitchFamily="34" charset="0"/>
            </a:rPr>
            <a:t>If the practice is managing runoff from a storm other than the WQv event, enter the peak flow rate expected to pass through the paver surface in </a:t>
          </a:r>
          <a:r>
            <a:rPr lang="en-US" sz="1050" b="1">
              <a:solidFill>
                <a:srgbClr val="002060"/>
              </a:solidFill>
              <a:latin typeface="Calibri" panose="020F0502020204030204" pitchFamily="34" charset="0"/>
              <a:cs typeface="Calibri" panose="020F0502020204030204" pitchFamily="34" charset="0"/>
            </a:rPr>
            <a:t>cubic feet per second</a:t>
          </a:r>
          <a:r>
            <a:rPr lang="en-US" sz="1050" b="1" baseline="0">
              <a:solidFill>
                <a:srgbClr val="002060"/>
              </a:solidFill>
              <a:latin typeface="Calibri" panose="020F0502020204030204" pitchFamily="34" charset="0"/>
              <a:cs typeface="Calibri" panose="020F0502020204030204" pitchFamily="34" charset="0"/>
            </a:rPr>
            <a:t> (</a:t>
          </a:r>
          <a:r>
            <a:rPr lang="en-US" sz="1050" b="1">
              <a:solidFill>
                <a:srgbClr val="002060"/>
              </a:solidFill>
              <a:latin typeface="Calibri" panose="020F0502020204030204" pitchFamily="34" charset="0"/>
              <a:cs typeface="Calibri" panose="020F0502020204030204" pitchFamily="34" charset="0"/>
            </a:rPr>
            <a:t>cfs)</a:t>
          </a:r>
          <a:r>
            <a:rPr lang="en-US" sz="1050">
              <a:solidFill>
                <a:srgbClr val="002060"/>
              </a:solidFill>
              <a:latin typeface="Calibri" panose="020F0502020204030204" pitchFamily="34" charset="0"/>
              <a:cs typeface="Calibri" panose="020F0502020204030204" pitchFamily="34" charset="0"/>
            </a:rPr>
            <a:t>. </a:t>
          </a:r>
          <a:r>
            <a:rPr lang="en-US" sz="1050" u="sng">
              <a:solidFill>
                <a:srgbClr val="002060"/>
              </a:solidFill>
              <a:latin typeface="Calibri" panose="020F0502020204030204" pitchFamily="34" charset="0"/>
              <a:cs typeface="Calibri" panose="020F0502020204030204" pitchFamily="34" charset="0"/>
            </a:rPr>
            <a:t>Otherwise leave blank or enter a zero (0).  </a:t>
          </a:r>
          <a:r>
            <a:rPr lang="en-US" sz="1050">
              <a:solidFill>
                <a:srgbClr val="002060"/>
              </a:solidFill>
              <a:latin typeface="Calibri" panose="020F0502020204030204" pitchFamily="34" charset="0"/>
              <a:cs typeface="Calibri" panose="020F0502020204030204" pitchFamily="34" charset="0"/>
            </a:rPr>
            <a:t>If data is entered in K18, the value in this cell will override WQv design values.</a:t>
          </a:r>
        </a:p>
        <a:p>
          <a:pPr marL="171450" indent="-171450">
            <a:buFont typeface="Arial" panose="020B0604020202020204" pitchFamily="34" charset="0"/>
            <a:buChar char="•"/>
          </a:pPr>
          <a:endParaRPr lang="en-US" sz="1050" b="0">
            <a:solidFill>
              <a:srgbClr val="002060"/>
            </a:solidFill>
            <a:effectLst/>
            <a:latin typeface="Calibri" panose="020F0502020204030204" pitchFamily="34" charset="0"/>
            <a:ea typeface="+mn-ea"/>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effectLst/>
              <a:latin typeface="Calibri" panose="020F0502020204030204" pitchFamily="34" charset="0"/>
              <a:ea typeface="+mn-ea"/>
              <a:cs typeface="Calibri" panose="020F0502020204030204" pitchFamily="34" charset="0"/>
            </a:rPr>
            <a:t>Row</a:t>
          </a:r>
          <a:r>
            <a:rPr lang="en-US" sz="1050" b="1" baseline="0">
              <a:solidFill>
                <a:sysClr val="windowText" lastClr="000000"/>
              </a:solidFill>
              <a:effectLst/>
              <a:latin typeface="Calibri" panose="020F0502020204030204" pitchFamily="34" charset="0"/>
              <a:ea typeface="+mn-ea"/>
              <a:cs typeface="Calibri" panose="020F0502020204030204" pitchFamily="34" charset="0"/>
            </a:rPr>
            <a:t> 26 </a:t>
          </a:r>
          <a:r>
            <a:rPr lang="en-US" sz="1050" b="0" baseline="0">
              <a:solidFill>
                <a:sysClr val="windowText" lastClr="000000"/>
              </a:solidFill>
              <a:effectLst/>
              <a:latin typeface="Calibri" panose="020F0502020204030204" pitchFamily="34" charset="0"/>
              <a:ea typeface="+mn-ea"/>
              <a:cs typeface="Calibri" panose="020F0502020204030204" pitchFamily="34" charset="0"/>
            </a:rPr>
            <a:t>calculates the minimum permeable paver surface area (App) needed to pass the design flow rate, </a:t>
          </a:r>
          <a:r>
            <a:rPr lang="en-US" sz="1050" b="0" baseline="0">
              <a:solidFill>
                <a:srgbClr val="7030A0"/>
              </a:solidFill>
              <a:effectLst/>
              <a:latin typeface="Calibri" panose="020F0502020204030204" pitchFamily="34" charset="0"/>
              <a:ea typeface="+mn-ea"/>
              <a:cs typeface="Calibri" panose="020F0502020204030204" pitchFamily="34" charset="0"/>
            </a:rPr>
            <a:t>based on ISWMM Equation C8-S1-4 on page 13 of the ISWMM Permeable Pavement System section. </a:t>
          </a:r>
          <a:endParaRPr lang="en-US" sz="1050">
            <a:solidFill>
              <a:srgbClr val="7030A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Cell J28: </a:t>
          </a:r>
          <a:r>
            <a:rPr lang="en-US" sz="1050">
              <a:solidFill>
                <a:sysClr val="windowText" lastClr="000000"/>
              </a:solidFill>
              <a:latin typeface="Calibri" panose="020F0502020204030204" pitchFamily="34" charset="0"/>
              <a:cs typeface="Calibri" panose="020F0502020204030204" pitchFamily="34" charset="0"/>
            </a:rPr>
            <a:t>Enter the surface area of the permeable paver installation.</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a:solidFill>
                <a:srgbClr val="002060"/>
              </a:solidFill>
              <a:latin typeface="Calibri" panose="020F0502020204030204" pitchFamily="34" charset="0"/>
              <a:cs typeface="Calibri" panose="020F0502020204030204" pitchFamily="34" charset="0"/>
            </a:rPr>
            <a:t>When completing Steps 5 and 6, be aware of what volume within the aggregate storage layer can be counted as storage, based on guidance on page 29 of the ISWMM Permeable Pavement System section.  </a:t>
          </a:r>
          <a:r>
            <a:rPr lang="en-US" sz="1050" u="sng">
              <a:solidFill>
                <a:srgbClr val="002060"/>
              </a:solidFill>
              <a:latin typeface="Calibri" panose="020F0502020204030204" pitchFamily="34" charset="0"/>
              <a:cs typeface="Calibri" panose="020F0502020204030204" pitchFamily="34" charset="0"/>
            </a:rPr>
            <a:t>Only count the filter and storage aggregate layers. Do not count setting bed layer. </a:t>
          </a:r>
          <a:r>
            <a:rPr lang="en-US" sz="1050">
              <a:solidFill>
                <a:srgbClr val="7030A0"/>
              </a:solidFill>
              <a:latin typeface="Calibri" panose="020F0502020204030204" pitchFamily="34" charset="0"/>
              <a:cs typeface="Calibri" panose="020F0502020204030204" pitchFamily="34" charset="0"/>
            </a:rPr>
            <a:t>See illustration excerpt to right.</a:t>
          </a:r>
        </a:p>
        <a:p>
          <a:pPr marL="171450" indent="-171450">
            <a:buFont typeface="Arial" panose="020B0604020202020204" pitchFamily="34" charset="0"/>
            <a:buChar char="•"/>
          </a:pPr>
          <a:endParaRPr lang="en-US" sz="1050">
            <a:solidFill>
              <a:srgbClr val="7030A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a:solidFill>
                <a:sysClr val="windowText" lastClr="000000"/>
              </a:solidFill>
              <a:latin typeface="Calibri" panose="020F0502020204030204" pitchFamily="34" charset="0"/>
              <a:cs typeface="Calibri" panose="020F0502020204030204" pitchFamily="34" charset="0"/>
            </a:rPr>
            <a:t>Row 35: </a:t>
          </a:r>
          <a:r>
            <a:rPr lang="en-US" sz="1050" b="0">
              <a:solidFill>
                <a:sysClr val="windowText" lastClr="000000"/>
              </a:solidFill>
              <a:latin typeface="Calibri" panose="020F0502020204030204" pitchFamily="34" charset="0"/>
              <a:cs typeface="Calibri" panose="020F0502020204030204" pitchFamily="34" charset="0"/>
            </a:rPr>
            <a:t>The minimum depth</a:t>
          </a:r>
          <a:r>
            <a:rPr lang="en-US" sz="1050" b="0" baseline="0">
              <a:solidFill>
                <a:sysClr val="windowText" lastClr="000000"/>
              </a:solidFill>
              <a:latin typeface="Calibri" panose="020F0502020204030204" pitchFamily="34" charset="0"/>
              <a:cs typeface="Calibri" panose="020F0502020204030204" pitchFamily="34" charset="0"/>
            </a:rPr>
            <a:t> required is calculated based on the design treatment volume (Cell G17), the surface area of the practice (Cell J28) and porosity, </a:t>
          </a:r>
          <a:r>
            <a:rPr lang="en-US" sz="1050" b="0" baseline="0">
              <a:solidFill>
                <a:srgbClr val="7030A0"/>
              </a:solidFill>
              <a:effectLst/>
              <a:latin typeface="Calibri" panose="020F0502020204030204" pitchFamily="34" charset="0"/>
              <a:ea typeface="+mn-ea"/>
              <a:cs typeface="Calibri" panose="020F0502020204030204" pitchFamily="34" charset="0"/>
            </a:rPr>
            <a:t>based on ISWMM Equation C8-S1-4 on page 13 of the ISWMM Permeable Pavement System section. </a:t>
          </a:r>
          <a:r>
            <a:rPr lang="en-US" sz="1050" b="0" baseline="0">
              <a:solidFill>
                <a:sysClr val="windowText" lastClr="000000"/>
              </a:solidFill>
              <a:effectLst/>
              <a:latin typeface="Calibri" panose="020F0502020204030204" pitchFamily="34" charset="0"/>
              <a:ea typeface="+mn-ea"/>
              <a:cs typeface="Calibri" panose="020F0502020204030204" pitchFamily="34" charset="0"/>
            </a:rPr>
            <a:t>This value is used for preliminary design, assuming the storage aggregate has the same footprint area as the permeable pavement surface. </a:t>
          </a:r>
          <a:r>
            <a:rPr lang="en-US" sz="1050" b="0" baseline="0">
              <a:solidFill>
                <a:srgbClr val="002060"/>
              </a:solidFill>
              <a:effectLst/>
              <a:latin typeface="Calibri" panose="020F0502020204030204" pitchFamily="34" charset="0"/>
              <a:ea typeface="+mn-ea"/>
              <a:cs typeface="Calibri" panose="020F0502020204030204" pitchFamily="34" charset="0"/>
            </a:rPr>
            <a:t>If the aggregate storage footprint area is larger than the paver surface area, it is possible that final storage depth may be achieved using a storage depth less than this value.</a:t>
          </a:r>
          <a:endParaRPr lang="en-US" sz="1050" b="0">
            <a:solidFill>
              <a:srgbClr val="00206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Row 39: (Option A) </a:t>
          </a:r>
          <a:r>
            <a:rPr lang="en-US" sz="1050">
              <a:solidFill>
                <a:sysClr val="windowText" lastClr="000000"/>
              </a:solidFill>
              <a:latin typeface="Calibri" panose="020F0502020204030204" pitchFamily="34" charset="0"/>
              <a:cs typeface="Calibri" panose="020F0502020204030204" pitchFamily="34" charset="0"/>
            </a:rPr>
            <a:t>If the aggregate storage volume below the paver installation is rectangular in footprint area, enter the width, length</a:t>
          </a:r>
          <a:r>
            <a:rPr lang="en-US" sz="1050" baseline="0">
              <a:solidFill>
                <a:sysClr val="windowText" lastClr="000000"/>
              </a:solidFill>
              <a:latin typeface="Calibri" panose="020F0502020204030204" pitchFamily="34" charset="0"/>
              <a:cs typeface="Calibri" panose="020F0502020204030204" pitchFamily="34" charset="0"/>
            </a:rPr>
            <a:t> and </a:t>
          </a:r>
          <a:r>
            <a:rPr lang="en-US" sz="1050">
              <a:solidFill>
                <a:sysClr val="windowText" lastClr="000000"/>
              </a:solidFill>
              <a:latin typeface="Calibri" panose="020F0502020204030204" pitchFamily="34" charset="0"/>
              <a:cs typeface="Calibri" panose="020F0502020204030204" pitchFamily="34" charset="0"/>
            </a:rPr>
            <a:t>depth values in the shaded cells.</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Row 43: (Option B) </a:t>
          </a:r>
          <a:r>
            <a:rPr lang="en-US" sz="1050">
              <a:solidFill>
                <a:sysClr val="windowText" lastClr="000000"/>
              </a:solidFill>
              <a:latin typeface="Calibri" panose="020F0502020204030204" pitchFamily="34" charset="0"/>
              <a:cs typeface="Calibri" panose="020F0502020204030204" pitchFamily="34" charset="0"/>
            </a:rPr>
            <a:t>If the aggregate storage volume below the paver installation has an irregular footprint area, but a constant depth available for storage, enter the footprint area</a:t>
          </a:r>
          <a:r>
            <a:rPr lang="en-US" sz="1050" baseline="0">
              <a:solidFill>
                <a:sysClr val="windowText" lastClr="000000"/>
              </a:solidFill>
              <a:latin typeface="Calibri" panose="020F0502020204030204" pitchFamily="34" charset="0"/>
              <a:cs typeface="Calibri" panose="020F0502020204030204" pitchFamily="34" charset="0"/>
            </a:rPr>
            <a:t> and </a:t>
          </a:r>
          <a:r>
            <a:rPr lang="en-US" sz="1050">
              <a:solidFill>
                <a:sysClr val="windowText" lastClr="000000"/>
              </a:solidFill>
              <a:latin typeface="Calibri" panose="020F0502020204030204" pitchFamily="34" charset="0"/>
              <a:cs typeface="Calibri" panose="020F0502020204030204" pitchFamily="34" charset="0"/>
            </a:rPr>
            <a:t>depth values in the shaded cells.</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Cell I47: (Option</a:t>
          </a:r>
          <a:r>
            <a:rPr lang="en-US" sz="1050" b="1" baseline="0">
              <a:solidFill>
                <a:sysClr val="windowText" lastClr="000000"/>
              </a:solidFill>
              <a:latin typeface="Calibri" panose="020F0502020204030204" pitchFamily="34" charset="0"/>
              <a:cs typeface="Calibri" panose="020F0502020204030204" pitchFamily="34" charset="0"/>
            </a:rPr>
            <a:t> C) </a:t>
          </a:r>
          <a:r>
            <a:rPr lang="en-US" sz="1050">
              <a:solidFill>
                <a:sysClr val="windowText" lastClr="000000"/>
              </a:solidFill>
              <a:latin typeface="Calibri" panose="020F0502020204030204" pitchFamily="34" charset="0"/>
              <a:cs typeface="Calibri" panose="020F0502020204030204" pitchFamily="34" charset="0"/>
            </a:rPr>
            <a:t>If the aggregate storage volume below the paver installation is unique in both area and depth (such as an installation with a sloped bottom below the aggregate), enter the calculated storage volume.  </a:t>
          </a:r>
          <a:r>
            <a:rPr lang="en-US" sz="1050">
              <a:solidFill>
                <a:srgbClr val="002060"/>
              </a:solidFill>
              <a:latin typeface="Calibri" panose="020F0502020204030204" pitchFamily="34" charset="0"/>
              <a:cs typeface="Calibri" panose="020F0502020204030204" pitchFamily="34" charset="0"/>
            </a:rPr>
            <a:t>Attach separate documentation for how storage volumes were calculated. </a:t>
          </a:r>
          <a:r>
            <a:rPr lang="en-US" sz="1050">
              <a:solidFill>
                <a:srgbClr val="7030A0"/>
              </a:solidFill>
              <a:latin typeface="Calibri" panose="020F0502020204030204" pitchFamily="34" charset="0"/>
              <a:cs typeface="Calibri" panose="020F0502020204030204" pitchFamily="34" charset="0"/>
            </a:rPr>
            <a:t>Again, reference the illustration at</a:t>
          </a:r>
          <a:r>
            <a:rPr lang="en-US" sz="1050" baseline="0">
              <a:solidFill>
                <a:srgbClr val="7030A0"/>
              </a:solidFill>
              <a:latin typeface="Calibri" panose="020F0502020204030204" pitchFamily="34" charset="0"/>
              <a:cs typeface="Calibri" panose="020F0502020204030204" pitchFamily="34" charset="0"/>
            </a:rPr>
            <a:t> right and ISWMM Section as applicable.</a:t>
          </a:r>
        </a:p>
        <a:p>
          <a:pPr marL="171450" indent="-171450">
            <a:buFont typeface="Arial" panose="020B0604020202020204" pitchFamily="34" charset="0"/>
            <a:buChar char="•"/>
          </a:pPr>
          <a:endParaRPr lang="en-US" sz="1050" baseline="0">
            <a:solidFill>
              <a:srgbClr val="7030A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baseline="0">
              <a:solidFill>
                <a:sysClr val="windowText" lastClr="000000"/>
              </a:solidFill>
              <a:latin typeface="Calibri" panose="020F0502020204030204" pitchFamily="34" charset="0"/>
              <a:cs typeface="Calibri" panose="020F0502020204030204" pitchFamily="34" charset="0"/>
            </a:rPr>
            <a:t>Row 52 </a:t>
          </a:r>
          <a:r>
            <a:rPr lang="en-US" sz="1050" b="0" baseline="0">
              <a:solidFill>
                <a:sysClr val="windowText" lastClr="000000"/>
              </a:solidFill>
              <a:latin typeface="Calibri" panose="020F0502020204030204" pitchFamily="34" charset="0"/>
              <a:cs typeface="Calibri" panose="020F0502020204030204" pitchFamily="34" charset="0"/>
            </a:rPr>
            <a:t>calculates the average flow rate the subdrain will need to be designed to pass based on a 48 hour drawdown of the system.</a:t>
          </a:r>
          <a:endParaRPr lang="en-US" sz="1050" b="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Cell E56: </a:t>
          </a:r>
          <a:r>
            <a:rPr lang="en-US" sz="1050">
              <a:solidFill>
                <a:sysClr val="windowText" lastClr="000000"/>
              </a:solidFill>
              <a:latin typeface="Calibri" panose="020F0502020204030204" pitchFamily="34" charset="0"/>
              <a:cs typeface="Calibri" panose="020F0502020204030204" pitchFamily="34" charset="0"/>
            </a:rPr>
            <a:t>Enter the footprint area of the aggregate storage (in square</a:t>
          </a:r>
          <a:r>
            <a:rPr lang="en-US" sz="1050" baseline="0">
              <a:solidFill>
                <a:sysClr val="windowText" lastClr="000000"/>
              </a:solidFill>
              <a:latin typeface="Calibri" panose="020F0502020204030204" pitchFamily="34" charset="0"/>
              <a:cs typeface="Calibri" panose="020F0502020204030204" pitchFamily="34" charset="0"/>
            </a:rPr>
            <a:t> feet)</a:t>
          </a:r>
          <a:r>
            <a:rPr lang="en-US" sz="1050">
              <a:solidFill>
                <a:sysClr val="windowText" lastClr="000000"/>
              </a:solidFill>
              <a:latin typeface="Calibri" panose="020F0502020204030204" pitchFamily="34" charset="0"/>
              <a:cs typeface="Calibri" panose="020F0502020204030204" pitchFamily="34" charset="0"/>
            </a:rPr>
            <a:t>.</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Cell I58:</a:t>
          </a:r>
          <a:r>
            <a:rPr lang="en-US" sz="1050" b="0">
              <a:solidFill>
                <a:sysClr val="windowText" lastClr="000000"/>
              </a:solidFill>
              <a:latin typeface="Calibri" panose="020F0502020204030204" pitchFamily="34" charset="0"/>
              <a:cs typeface="Calibri" panose="020F0502020204030204" pitchFamily="34" charset="0"/>
            </a:rPr>
            <a:t> </a:t>
          </a:r>
          <a:r>
            <a:rPr lang="en-US" sz="1050">
              <a:solidFill>
                <a:sysClr val="windowText" lastClr="000000"/>
              </a:solidFill>
              <a:latin typeface="Calibri" panose="020F0502020204030204" pitchFamily="34" charset="0"/>
              <a:cs typeface="Calibri" panose="020F0502020204030204" pitchFamily="34" charset="0"/>
            </a:rPr>
            <a:t>Enter the length of subdrain provided (in feet).</a:t>
          </a:r>
        </a:p>
        <a:p>
          <a:pPr marL="171450" indent="-171450">
            <a:buFont typeface="Arial" panose="020B0604020202020204" pitchFamily="34" charset="0"/>
            <a:buChar char="•"/>
          </a:pPr>
          <a:endParaRPr lang="en-US" sz="105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1">
              <a:solidFill>
                <a:sysClr val="windowText" lastClr="000000"/>
              </a:solidFill>
              <a:latin typeface="Calibri" panose="020F0502020204030204" pitchFamily="34" charset="0"/>
              <a:cs typeface="Calibri" panose="020F0502020204030204" pitchFamily="34" charset="0"/>
            </a:rPr>
            <a:t>Row 63: </a:t>
          </a:r>
          <a:r>
            <a:rPr lang="en-US" sz="1050">
              <a:solidFill>
                <a:sysClr val="windowText" lastClr="000000"/>
              </a:solidFill>
              <a:latin typeface="Calibri" panose="020F0502020204030204" pitchFamily="34" charset="0"/>
              <a:cs typeface="Calibri" panose="020F0502020204030204" pitchFamily="34" charset="0"/>
            </a:rPr>
            <a:t>If the subdrain is elevated above the bottom of the aggregate layers by more than 3" to promote percolation into the subsoil layers, enter the values to verify that drawdown time does not exceed 48 hours. The</a:t>
          </a:r>
          <a:r>
            <a:rPr lang="en-US" sz="1050" b="0" i="0" baseline="0">
              <a:solidFill>
                <a:schemeClr val="dk1"/>
              </a:solidFill>
              <a:effectLst/>
              <a:latin typeface="Calibri" panose="020F0502020204030204" pitchFamily="34" charset="0"/>
              <a:ea typeface="+mn-ea"/>
              <a:cs typeface="Calibri" panose="020F0502020204030204" pitchFamily="34" charset="0"/>
            </a:rPr>
            <a:t> design volume to infiltrate (Cell C60) is the available volume within the aggregate layers below the flowline of the subdrain. </a:t>
          </a:r>
          <a:r>
            <a:rPr lang="en-US" sz="1050">
              <a:solidFill>
                <a:sysClr val="windowText" lastClr="000000"/>
              </a:solidFill>
              <a:latin typeface="Calibri" panose="020F0502020204030204" pitchFamily="34" charset="0"/>
              <a:cs typeface="Calibri" panose="020F0502020204030204" pitchFamily="34" charset="0"/>
            </a:rPr>
            <a:t> </a:t>
          </a:r>
          <a:r>
            <a:rPr lang="en-US" sz="1050">
              <a:solidFill>
                <a:srgbClr val="002060"/>
              </a:solidFill>
              <a:latin typeface="Calibri" panose="020F0502020204030204" pitchFamily="34" charset="0"/>
              <a:cs typeface="Calibri" panose="020F0502020204030204" pitchFamily="34" charset="0"/>
            </a:rPr>
            <a:t>Percolation rate should be determined from test results of subsoils at the site location. Provide results of such tests.</a:t>
          </a:r>
        </a:p>
        <a:p>
          <a:pPr marL="171450" indent="-171450">
            <a:buFont typeface="Arial" panose="020B0604020202020204" pitchFamily="34" charset="0"/>
            <a:buChar char="•"/>
          </a:pPr>
          <a:endParaRPr lang="en-US" sz="1100">
            <a:solidFill>
              <a:sysClr val="windowText" lastClr="000000"/>
            </a:solidFill>
            <a:latin typeface="+mn-lt"/>
          </a:endParaRPr>
        </a:p>
      </xdr:txBody>
    </xdr:sp>
    <xdr:clientData/>
  </xdr:twoCellAnchor>
  <xdr:twoCellAnchor editAs="oneCell">
    <xdr:from>
      <xdr:col>20</xdr:col>
      <xdr:colOff>33338</xdr:colOff>
      <xdr:row>1</xdr:row>
      <xdr:rowOff>85725</xdr:rowOff>
    </xdr:from>
    <xdr:to>
      <xdr:col>26</xdr:col>
      <xdr:colOff>9525</xdr:colOff>
      <xdr:row>12</xdr:row>
      <xdr:rowOff>107449</xdr:rowOff>
    </xdr:to>
    <xdr:pic>
      <xdr:nvPicPr>
        <xdr:cNvPr id="4" name="Picture 3">
          <a:extLst>
            <a:ext uri="{FF2B5EF4-FFF2-40B4-BE49-F238E27FC236}">
              <a16:creationId xmlns:a16="http://schemas.microsoft.com/office/drawing/2014/main" id="{4CA956DE-81D3-48C3-BE29-1ACE94A3E500}"/>
            </a:ext>
          </a:extLst>
        </xdr:cNvPr>
        <xdr:cNvPicPr>
          <a:picLocks noChangeAspect="1"/>
        </xdr:cNvPicPr>
      </xdr:nvPicPr>
      <xdr:blipFill>
        <a:blip xmlns:r="http://schemas.openxmlformats.org/officeDocument/2006/relationships" r:embed="rId1"/>
        <a:stretch>
          <a:fillRect/>
        </a:stretch>
      </xdr:blipFill>
      <xdr:spPr>
        <a:xfrm>
          <a:off x="8758238" y="8867775"/>
          <a:ext cx="3757612" cy="1583824"/>
        </a:xfrm>
        <a:prstGeom prst="rect">
          <a:avLst/>
        </a:prstGeom>
      </xdr:spPr>
    </xdr:pic>
    <xdr:clientData/>
  </xdr:twoCellAnchor>
  <xdr:twoCellAnchor editAs="oneCell">
    <xdr:from>
      <xdr:col>20</xdr:col>
      <xdr:colOff>47625</xdr:colOff>
      <xdr:row>15</xdr:row>
      <xdr:rowOff>85726</xdr:rowOff>
    </xdr:from>
    <xdr:to>
      <xdr:col>26</xdr:col>
      <xdr:colOff>30880</xdr:colOff>
      <xdr:row>26</xdr:row>
      <xdr:rowOff>133350</xdr:rowOff>
    </xdr:to>
    <xdr:pic>
      <xdr:nvPicPr>
        <xdr:cNvPr id="6" name="Picture 5">
          <a:extLst>
            <a:ext uri="{FF2B5EF4-FFF2-40B4-BE49-F238E27FC236}">
              <a16:creationId xmlns:a16="http://schemas.microsoft.com/office/drawing/2014/main" id="{DC37D37C-063D-4BDB-A6D1-72C5FDCB86D3}"/>
            </a:ext>
          </a:extLst>
        </xdr:cNvPr>
        <xdr:cNvPicPr>
          <a:picLocks noChangeAspect="1"/>
        </xdr:cNvPicPr>
      </xdr:nvPicPr>
      <xdr:blipFill>
        <a:blip xmlns:r="http://schemas.openxmlformats.org/officeDocument/2006/relationships" r:embed="rId2"/>
        <a:stretch>
          <a:fillRect/>
        </a:stretch>
      </xdr:blipFill>
      <xdr:spPr>
        <a:xfrm>
          <a:off x="13154025" y="2438401"/>
          <a:ext cx="3764680" cy="1743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9526</xdr:rowOff>
    </xdr:from>
    <xdr:to>
      <xdr:col>16</xdr:col>
      <xdr:colOff>133350</xdr:colOff>
      <xdr:row>7</xdr:row>
      <xdr:rowOff>123825</xdr:rowOff>
    </xdr:to>
    <xdr:sp macro="" textlink="">
      <xdr:nvSpPr>
        <xdr:cNvPr id="2" name="TextBox 1">
          <a:extLst>
            <a:ext uri="{FF2B5EF4-FFF2-40B4-BE49-F238E27FC236}">
              <a16:creationId xmlns:a16="http://schemas.microsoft.com/office/drawing/2014/main" id="{3A7F01D3-F9C8-4161-8C70-C050B947D154}"/>
            </a:ext>
          </a:extLst>
        </xdr:cNvPr>
        <xdr:cNvSpPr txBox="1"/>
      </xdr:nvSpPr>
      <xdr:spPr>
        <a:xfrm>
          <a:off x="9858375" y="180976"/>
          <a:ext cx="3676650" cy="10096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CL_2 (Project Review) Tab:</a:t>
          </a:r>
        </a:p>
        <a:p>
          <a:endParaRPr lang="en-US" sz="11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0" i="0">
              <a:solidFill>
                <a:sysClr val="windowText" lastClr="000000"/>
              </a:solidFill>
              <a:latin typeface="Calibri" panose="020F0502020204030204" pitchFamily="34" charset="0"/>
              <a:cs typeface="Calibri" panose="020F0502020204030204" pitchFamily="34" charset="0"/>
            </a:rPr>
            <a:t>Complete this worksheet by</a:t>
          </a:r>
          <a:r>
            <a:rPr lang="en-US" sz="1100" b="0" i="0" baseline="0">
              <a:solidFill>
                <a:sysClr val="windowText" lastClr="000000"/>
              </a:solidFill>
              <a:latin typeface="Calibri" panose="020F0502020204030204" pitchFamily="34" charset="0"/>
              <a:cs typeface="Calibri" panose="020F0502020204030204" pitchFamily="34" charset="0"/>
            </a:rPr>
            <a:t> answering all questions.</a:t>
          </a:r>
        </a:p>
        <a:p>
          <a:pPr marL="171450" indent="-171450">
            <a:buFont typeface="Arial" panose="020B0604020202020204" pitchFamily="34" charset="0"/>
            <a:buChar char="•"/>
          </a:pPr>
          <a:endParaRPr lang="en-US" sz="1100" b="0" i="0" baseline="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0" i="0" baseline="0">
              <a:solidFill>
                <a:sysClr val="windowText" lastClr="000000"/>
              </a:solidFill>
              <a:latin typeface="Calibri" panose="020F0502020204030204" pitchFamily="34" charset="0"/>
              <a:cs typeface="Calibri" panose="020F0502020204030204" pitchFamily="34" charset="0"/>
            </a:rPr>
            <a:t>Proceed to page 2 of this worksheet.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9527</xdr:rowOff>
    </xdr:from>
    <xdr:to>
      <xdr:col>16</xdr:col>
      <xdr:colOff>133350</xdr:colOff>
      <xdr:row>5</xdr:row>
      <xdr:rowOff>104775</xdr:rowOff>
    </xdr:to>
    <xdr:sp macro="" textlink="">
      <xdr:nvSpPr>
        <xdr:cNvPr id="2" name="TextBox 1">
          <a:extLst>
            <a:ext uri="{FF2B5EF4-FFF2-40B4-BE49-F238E27FC236}">
              <a16:creationId xmlns:a16="http://schemas.microsoft.com/office/drawing/2014/main" id="{CAAE8D2B-25A6-4E60-BB60-0C87A70FFB81}"/>
            </a:ext>
          </a:extLst>
        </xdr:cNvPr>
        <xdr:cNvSpPr txBox="1"/>
      </xdr:nvSpPr>
      <xdr:spPr>
        <a:xfrm>
          <a:off x="9858375" y="180977"/>
          <a:ext cx="3676650" cy="64769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CL_2 (Project Review) Tab:</a:t>
          </a:r>
        </a:p>
        <a:p>
          <a:endParaRPr lang="en-US" sz="11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0" i="0">
              <a:solidFill>
                <a:schemeClr val="dk1"/>
              </a:solidFill>
              <a:effectLst/>
              <a:latin typeface="Calibri" panose="020F0502020204030204" pitchFamily="34" charset="0"/>
              <a:ea typeface="+mn-ea"/>
              <a:cs typeface="Calibri" panose="020F0502020204030204" pitchFamily="34" charset="0"/>
            </a:rPr>
            <a:t>Complete this worksheet by</a:t>
          </a:r>
          <a:r>
            <a:rPr lang="en-US" sz="1100" b="0" i="0" baseline="0">
              <a:solidFill>
                <a:schemeClr val="dk1"/>
              </a:solidFill>
              <a:effectLst/>
              <a:latin typeface="Calibri" panose="020F0502020204030204" pitchFamily="34" charset="0"/>
              <a:ea typeface="+mn-ea"/>
              <a:cs typeface="Calibri" panose="020F0502020204030204" pitchFamily="34" charset="0"/>
            </a:rPr>
            <a:t> answering all questions.</a:t>
          </a: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a:p>
          <a:pPr marL="171450" indent="-171450">
            <a:buFont typeface="Arial" panose="020B0604020202020204" pitchFamily="34" charset="0"/>
            <a:buChar char="•"/>
          </a:pPr>
          <a:endParaRPr lang="en-US" sz="1100" b="1" baseline="0">
            <a:solidFill>
              <a:srgbClr val="FF0000"/>
            </a:solidFill>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5E0-2D2A-4804-9248-8129CC56FAE1}">
  <sheetPr>
    <tabColor rgb="FFFF0000"/>
    <pageSetUpPr fitToPage="1"/>
  </sheetPr>
  <dimension ref="A1:K68"/>
  <sheetViews>
    <sheetView tabSelected="1" view="pageBreakPreview" zoomScaleNormal="100" zoomScaleSheetLayoutView="100" workbookViewId="0">
      <selection activeCell="A2" sqref="A2:I2"/>
    </sheetView>
  </sheetViews>
  <sheetFormatPr defaultColWidth="8.85546875" defaultRowHeight="12" x14ac:dyDescent="0.2"/>
  <cols>
    <col min="1" max="3" width="8.85546875" style="10"/>
    <col min="4" max="4" width="10" style="10" customWidth="1"/>
    <col min="5" max="16384" width="8.85546875" style="10"/>
  </cols>
  <sheetData>
    <row r="1" spans="1:10" s="1" customFormat="1" ht="12.75" x14ac:dyDescent="0.2">
      <c r="A1" s="163" t="s">
        <v>158</v>
      </c>
      <c r="B1" s="163"/>
      <c r="C1" s="163"/>
      <c r="D1" s="163"/>
      <c r="E1" s="163"/>
      <c r="F1" s="163"/>
      <c r="G1" s="163"/>
      <c r="H1" s="163"/>
      <c r="I1" s="163"/>
      <c r="J1" s="163"/>
    </row>
    <row r="2" spans="1:10" s="1" customFormat="1" ht="12.75" x14ac:dyDescent="0.2">
      <c r="A2" s="160"/>
      <c r="B2" s="160"/>
      <c r="C2" s="160"/>
      <c r="D2" s="160"/>
      <c r="E2" s="160"/>
      <c r="F2" s="160"/>
      <c r="G2" s="160"/>
      <c r="H2" s="160"/>
      <c r="I2" s="160"/>
    </row>
    <row r="3" spans="1:10" s="5" customFormat="1" x14ac:dyDescent="0.2">
      <c r="A3" s="2"/>
      <c r="B3" s="3"/>
      <c r="C3" s="4"/>
      <c r="D3" s="4"/>
      <c r="E3" s="4"/>
      <c r="F3" s="4"/>
      <c r="G3" s="4"/>
      <c r="H3" s="4"/>
      <c r="I3" s="4"/>
      <c r="J3" s="2"/>
    </row>
    <row r="4" spans="1:10" s="2" customFormat="1" ht="3.6" customHeight="1" x14ac:dyDescent="0.2">
      <c r="B4" s="3"/>
      <c r="C4" s="6"/>
      <c r="D4" s="6"/>
      <c r="E4" s="6"/>
      <c r="F4" s="6"/>
      <c r="G4" s="6"/>
      <c r="H4" s="6"/>
      <c r="I4" s="6"/>
    </row>
    <row r="5" spans="1:10" x14ac:dyDescent="0.2">
      <c r="A5" s="7"/>
      <c r="B5" s="7"/>
      <c r="C5" s="4"/>
      <c r="D5" s="4"/>
      <c r="E5" s="4"/>
      <c r="F5" s="3"/>
      <c r="G5" s="8"/>
      <c r="H5" s="4"/>
      <c r="I5" s="4"/>
      <c r="J5" s="9"/>
    </row>
    <row r="6" spans="1:10" s="9" customFormat="1" ht="3" customHeight="1" x14ac:dyDescent="0.2">
      <c r="A6" s="3"/>
      <c r="B6" s="3"/>
      <c r="C6" s="6"/>
      <c r="D6" s="6"/>
      <c r="E6" s="6"/>
      <c r="F6" s="3"/>
      <c r="G6" s="6"/>
      <c r="H6" s="6"/>
      <c r="I6" s="6"/>
    </row>
    <row r="7" spans="1:10" x14ac:dyDescent="0.2">
      <c r="A7" s="7"/>
      <c r="B7" s="7"/>
      <c r="C7" s="4"/>
      <c r="D7" s="4"/>
      <c r="E7" s="4"/>
      <c r="F7" s="3"/>
      <c r="G7" s="4"/>
      <c r="H7" s="4"/>
      <c r="I7" s="4"/>
      <c r="J7" s="9"/>
    </row>
    <row r="8" spans="1:10" s="9" customFormat="1" ht="3.6" customHeight="1" x14ac:dyDescent="0.2">
      <c r="A8" s="3"/>
      <c r="B8" s="3"/>
      <c r="C8" s="6"/>
      <c r="D8" s="6"/>
      <c r="E8" s="6"/>
      <c r="F8" s="3"/>
      <c r="G8" s="6"/>
      <c r="H8" s="6"/>
      <c r="I8" s="6"/>
    </row>
    <row r="9" spans="1:10" x14ac:dyDescent="0.2">
      <c r="A9" s="7"/>
      <c r="B9" s="7"/>
      <c r="C9" s="7"/>
      <c r="D9" s="7"/>
      <c r="E9" s="7"/>
      <c r="F9" s="7"/>
      <c r="G9" s="7"/>
      <c r="H9" s="7"/>
      <c r="I9" s="7"/>
      <c r="J9" s="7"/>
    </row>
    <row r="10" spans="1:10" ht="3.6" customHeight="1" x14ac:dyDescent="0.2">
      <c r="A10" s="9"/>
      <c r="B10" s="9"/>
      <c r="C10" s="9"/>
      <c r="D10" s="9"/>
      <c r="E10" s="9"/>
      <c r="F10" s="9"/>
      <c r="G10" s="9"/>
      <c r="H10" s="9"/>
      <c r="I10" s="9"/>
      <c r="J10" s="9"/>
    </row>
    <row r="11" spans="1:10" x14ac:dyDescent="0.2">
      <c r="A11" s="11"/>
      <c r="B11" s="9"/>
      <c r="C11" s="9"/>
      <c r="D11" s="9"/>
      <c r="E11" s="9"/>
      <c r="F11" s="9"/>
      <c r="G11" s="9"/>
      <c r="H11" s="9"/>
      <c r="I11" s="9"/>
      <c r="J11" s="9"/>
    </row>
    <row r="12" spans="1:10" x14ac:dyDescent="0.2">
      <c r="A12" s="9"/>
      <c r="B12" s="9"/>
      <c r="C12" s="9"/>
      <c r="D12" s="9"/>
      <c r="E12" s="9"/>
      <c r="F12" s="9"/>
      <c r="G12" s="9"/>
      <c r="H12" s="9"/>
      <c r="I12" s="9"/>
      <c r="J12" s="9"/>
    </row>
    <row r="13" spans="1:10" x14ac:dyDescent="0.2">
      <c r="A13" s="9"/>
      <c r="B13" s="9"/>
      <c r="C13" s="9"/>
      <c r="D13" s="2"/>
      <c r="E13" s="12"/>
      <c r="F13" s="9"/>
      <c r="G13" s="9"/>
      <c r="H13" s="9"/>
      <c r="I13" s="9"/>
      <c r="J13" s="9"/>
    </row>
    <row r="14" spans="1:10" x14ac:dyDescent="0.2">
      <c r="A14" s="9"/>
      <c r="B14" s="9"/>
      <c r="C14" s="9"/>
      <c r="D14" s="9"/>
      <c r="E14" s="12"/>
      <c r="F14" s="9"/>
      <c r="G14" s="9"/>
      <c r="H14" s="9"/>
      <c r="I14" s="9"/>
      <c r="J14" s="9"/>
    </row>
    <row r="15" spans="1:10" s="9" customFormat="1" ht="3.6" customHeight="1" x14ac:dyDescent="0.2">
      <c r="E15" s="12"/>
    </row>
    <row r="16" spans="1:10" x14ac:dyDescent="0.2">
      <c r="A16" s="9"/>
      <c r="B16" s="9"/>
      <c r="C16" s="9"/>
      <c r="D16" s="9"/>
      <c r="E16" s="9"/>
      <c r="F16" s="12"/>
      <c r="G16" s="9"/>
      <c r="H16" s="9"/>
      <c r="I16" s="9"/>
      <c r="J16" s="9"/>
    </row>
    <row r="17" spans="1:10" x14ac:dyDescent="0.2">
      <c r="A17" s="9"/>
      <c r="B17" s="9"/>
      <c r="C17" s="9"/>
      <c r="D17" s="9"/>
      <c r="E17" s="9"/>
      <c r="F17" s="9"/>
      <c r="G17" s="9"/>
      <c r="H17" s="9"/>
      <c r="I17" s="9"/>
      <c r="J17" s="9"/>
    </row>
    <row r="18" spans="1:10" x14ac:dyDescent="0.2">
      <c r="A18" s="9"/>
      <c r="B18" s="9"/>
      <c r="C18" s="9"/>
      <c r="D18" s="2"/>
      <c r="E18" s="12"/>
      <c r="F18" s="2"/>
      <c r="G18" s="12"/>
      <c r="H18" s="13"/>
      <c r="I18" s="13"/>
      <c r="J18" s="9"/>
    </row>
    <row r="19" spans="1:10" x14ac:dyDescent="0.2">
      <c r="A19" s="9"/>
      <c r="B19" s="9"/>
      <c r="C19" s="9"/>
      <c r="D19" s="2"/>
      <c r="E19" s="12"/>
      <c r="F19" s="2"/>
      <c r="G19" s="12"/>
      <c r="H19" s="13"/>
      <c r="I19" s="13"/>
      <c r="J19" s="9"/>
    </row>
    <row r="20" spans="1:10" x14ac:dyDescent="0.2">
      <c r="A20" s="9"/>
      <c r="B20" s="9"/>
      <c r="C20" s="9"/>
      <c r="D20" s="9"/>
      <c r="E20" s="9"/>
      <c r="F20" s="9"/>
      <c r="G20" s="9"/>
      <c r="H20" s="9"/>
      <c r="I20" s="9"/>
      <c r="J20" s="9"/>
    </row>
    <row r="21" spans="1:10" x14ac:dyDescent="0.2">
      <c r="A21" s="9"/>
      <c r="B21" s="9"/>
      <c r="C21" s="9"/>
      <c r="D21" s="9"/>
      <c r="E21" s="9"/>
      <c r="F21" s="9"/>
      <c r="G21" s="9"/>
      <c r="H21" s="9"/>
      <c r="I21" s="9"/>
      <c r="J21" s="9"/>
    </row>
    <row r="22" spans="1:10" x14ac:dyDescent="0.2">
      <c r="A22" s="4"/>
      <c r="B22" s="4"/>
      <c r="C22" s="4"/>
      <c r="D22" s="4"/>
      <c r="E22" s="4"/>
      <c r="F22" s="4"/>
      <c r="G22" s="4"/>
      <c r="H22" s="4"/>
      <c r="I22" s="4"/>
      <c r="J22" s="4"/>
    </row>
    <row r="23" spans="1:10" x14ac:dyDescent="0.2">
      <c r="A23" s="9"/>
      <c r="B23" s="9"/>
      <c r="C23" s="9"/>
      <c r="D23" s="9"/>
      <c r="E23" s="9"/>
      <c r="F23" s="9"/>
      <c r="G23" s="9"/>
      <c r="H23" s="9"/>
      <c r="I23" s="9"/>
      <c r="J23" s="9"/>
    </row>
    <row r="24" spans="1:10" x14ac:dyDescent="0.2">
      <c r="A24" s="9"/>
      <c r="B24" s="9"/>
      <c r="C24" s="9"/>
      <c r="D24" s="2"/>
      <c r="E24" s="12"/>
      <c r="F24" s="9"/>
      <c r="G24" s="2"/>
      <c r="H24" s="12"/>
      <c r="I24" s="9"/>
      <c r="J24" s="9"/>
    </row>
    <row r="25" spans="1:10" x14ac:dyDescent="0.2">
      <c r="A25" s="9"/>
      <c r="B25" s="9"/>
      <c r="C25" s="9"/>
      <c r="D25" s="2"/>
      <c r="E25" s="12"/>
      <c r="F25" s="9"/>
      <c r="G25" s="2"/>
      <c r="H25" s="12"/>
      <c r="I25" s="9"/>
      <c r="J25" s="9"/>
    </row>
    <row r="26" spans="1:10" s="9" customFormat="1" ht="3" customHeight="1" x14ac:dyDescent="0.2">
      <c r="D26" s="2"/>
      <c r="E26" s="12"/>
      <c r="G26" s="2"/>
      <c r="H26" s="12"/>
    </row>
    <row r="27" spans="1:10" x14ac:dyDescent="0.2">
      <c r="A27" s="9"/>
      <c r="B27" s="9"/>
      <c r="C27" s="4"/>
      <c r="D27" s="4"/>
      <c r="E27" s="4"/>
      <c r="F27" s="4"/>
      <c r="G27" s="4"/>
      <c r="H27" s="4"/>
      <c r="I27" s="4"/>
      <c r="J27" s="4"/>
    </row>
    <row r="28" spans="1:10" x14ac:dyDescent="0.2">
      <c r="A28" s="9"/>
      <c r="B28" s="9"/>
      <c r="C28" s="9"/>
      <c r="D28" s="9"/>
      <c r="E28" s="9"/>
      <c r="F28" s="9"/>
      <c r="G28" s="9"/>
      <c r="H28" s="9"/>
      <c r="I28" s="9"/>
      <c r="J28" s="9"/>
    </row>
    <row r="29" spans="1:10" x14ac:dyDescent="0.2">
      <c r="A29" s="9"/>
      <c r="B29" s="9"/>
      <c r="C29" s="12"/>
      <c r="D29" s="9"/>
      <c r="E29" s="9"/>
      <c r="F29" s="9"/>
      <c r="G29" s="9"/>
      <c r="H29" s="9"/>
      <c r="I29" s="9"/>
      <c r="J29" s="9"/>
    </row>
    <row r="30" spans="1:10" x14ac:dyDescent="0.2">
      <c r="A30" s="9"/>
      <c r="B30" s="9"/>
      <c r="C30" s="9"/>
      <c r="D30" s="9"/>
      <c r="E30" s="9"/>
      <c r="F30" s="9"/>
      <c r="G30" s="9"/>
      <c r="H30" s="9"/>
      <c r="I30" s="9"/>
      <c r="J30" s="9"/>
    </row>
    <row r="31" spans="1:10" x14ac:dyDescent="0.2">
      <c r="A31" s="9"/>
      <c r="B31" s="9"/>
      <c r="C31" s="9"/>
      <c r="D31" s="9"/>
      <c r="E31" s="14"/>
      <c r="F31" s="9"/>
      <c r="G31" s="9"/>
      <c r="H31" s="9"/>
      <c r="I31" s="9"/>
      <c r="J31" s="9"/>
    </row>
    <row r="32" spans="1:10" x14ac:dyDescent="0.2">
      <c r="A32" s="9"/>
      <c r="B32" s="9"/>
      <c r="C32" s="9"/>
      <c r="D32" s="9"/>
      <c r="E32" s="9"/>
      <c r="F32" s="9"/>
      <c r="G32" s="9"/>
      <c r="H32" s="9"/>
      <c r="I32" s="9"/>
      <c r="J32" s="9"/>
    </row>
    <row r="33" spans="1:10" x14ac:dyDescent="0.2">
      <c r="A33" s="9"/>
      <c r="B33" s="9"/>
      <c r="C33" s="9"/>
      <c r="D33" s="12"/>
      <c r="E33" s="9"/>
      <c r="F33" s="9"/>
      <c r="G33" s="9"/>
      <c r="H33" s="9"/>
      <c r="I33" s="9"/>
      <c r="J33" s="9"/>
    </row>
    <row r="34" spans="1:10" x14ac:dyDescent="0.2">
      <c r="A34" s="9"/>
      <c r="B34" s="9"/>
      <c r="C34" s="9"/>
      <c r="D34" s="9"/>
      <c r="E34" s="9"/>
      <c r="F34" s="9"/>
      <c r="G34" s="9"/>
      <c r="H34" s="9"/>
      <c r="I34" s="9"/>
      <c r="J34" s="9"/>
    </row>
    <row r="35" spans="1:10" x14ac:dyDescent="0.2">
      <c r="A35" s="9"/>
      <c r="B35" s="9"/>
      <c r="C35" s="9"/>
      <c r="D35" s="9"/>
      <c r="E35" s="12"/>
      <c r="F35" s="9"/>
      <c r="G35" s="9"/>
      <c r="H35" s="9"/>
      <c r="I35" s="9"/>
      <c r="J35" s="9"/>
    </row>
    <row r="36" spans="1:10" x14ac:dyDescent="0.2">
      <c r="A36" s="9"/>
      <c r="B36" s="9"/>
      <c r="C36" s="9"/>
      <c r="D36" s="9"/>
      <c r="E36" s="9"/>
      <c r="F36" s="9"/>
      <c r="G36" s="9"/>
      <c r="H36" s="9"/>
      <c r="I36" s="9"/>
      <c r="J36" s="9"/>
    </row>
    <row r="37" spans="1:10" x14ac:dyDescent="0.2">
      <c r="A37" s="9"/>
      <c r="B37" s="9"/>
      <c r="C37" s="9"/>
      <c r="D37" s="9"/>
      <c r="E37" s="12"/>
      <c r="F37" s="9"/>
      <c r="G37" s="9"/>
      <c r="H37" s="9"/>
      <c r="I37" s="9"/>
      <c r="J37" s="9"/>
    </row>
    <row r="38" spans="1:10" x14ac:dyDescent="0.2">
      <c r="A38" s="9"/>
      <c r="B38" s="9"/>
      <c r="C38" s="9"/>
      <c r="D38" s="9"/>
      <c r="E38" s="12"/>
      <c r="F38" s="9"/>
      <c r="G38" s="9"/>
      <c r="H38" s="9"/>
      <c r="I38" s="9"/>
      <c r="J38" s="9"/>
    </row>
    <row r="39" spans="1:10" s="9" customFormat="1" ht="3.6" customHeight="1" x14ac:dyDescent="0.2">
      <c r="E39" s="12"/>
    </row>
    <row r="40" spans="1:10" x14ac:dyDescent="0.2">
      <c r="A40" s="9"/>
      <c r="B40" s="9"/>
      <c r="C40" s="9"/>
      <c r="D40" s="9"/>
      <c r="E40" s="12"/>
      <c r="F40" s="9"/>
      <c r="G40" s="9"/>
      <c r="H40" s="9"/>
      <c r="I40" s="9"/>
      <c r="J40" s="9"/>
    </row>
    <row r="41" spans="1:10" x14ac:dyDescent="0.2">
      <c r="A41" s="9"/>
      <c r="B41" s="9"/>
      <c r="C41" s="9"/>
      <c r="D41" s="9"/>
      <c r="E41" s="12"/>
      <c r="F41" s="9"/>
      <c r="G41" s="9"/>
      <c r="H41" s="9"/>
      <c r="I41" s="9"/>
      <c r="J41" s="9"/>
    </row>
    <row r="42" spans="1:10" x14ac:dyDescent="0.2">
      <c r="A42" s="9"/>
      <c r="B42" s="9"/>
      <c r="C42" s="9"/>
      <c r="D42" s="9"/>
      <c r="E42" s="9"/>
      <c r="F42" s="9"/>
      <c r="G42" s="9"/>
      <c r="H42" s="9"/>
      <c r="I42" s="9"/>
      <c r="J42" s="9"/>
    </row>
    <row r="43" spans="1:10" x14ac:dyDescent="0.2">
      <c r="A43" s="11"/>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12"/>
      <c r="D45" s="9"/>
      <c r="E45" s="12"/>
      <c r="F45" s="9"/>
      <c r="G45" s="9"/>
      <c r="H45" s="12"/>
      <c r="I45" s="9"/>
      <c r="J45" s="9"/>
    </row>
    <row r="46" spans="1:10" s="9" customFormat="1" ht="3.6" customHeight="1" x14ac:dyDescent="0.2">
      <c r="A46" s="15"/>
      <c r="B46" s="15"/>
      <c r="C46" s="12"/>
      <c r="E46" s="12"/>
      <c r="H46" s="12"/>
    </row>
    <row r="47" spans="1:10" x14ac:dyDescent="0.2">
      <c r="A47" s="15"/>
      <c r="B47" s="15"/>
      <c r="C47" s="12"/>
      <c r="D47" s="9"/>
      <c r="E47" s="4"/>
      <c r="F47" s="4"/>
      <c r="G47" s="4"/>
      <c r="H47" s="4"/>
      <c r="I47" s="4"/>
      <c r="J47" s="4"/>
    </row>
    <row r="48" spans="1:10" x14ac:dyDescent="0.2">
      <c r="A48" s="9"/>
      <c r="B48" s="9"/>
      <c r="C48" s="9"/>
      <c r="D48" s="9"/>
      <c r="E48" s="9"/>
      <c r="F48" s="9"/>
      <c r="G48" s="9"/>
      <c r="H48" s="9"/>
      <c r="I48" s="9"/>
      <c r="J48" s="9"/>
    </row>
    <row r="49" spans="1:11" x14ac:dyDescent="0.2">
      <c r="A49" s="9"/>
      <c r="B49" s="9"/>
      <c r="C49" s="9"/>
      <c r="D49" s="9"/>
      <c r="E49" s="9"/>
      <c r="F49" s="9"/>
      <c r="G49" s="9"/>
      <c r="H49" s="9"/>
      <c r="I49" s="9"/>
      <c r="J49" s="9"/>
    </row>
    <row r="50" spans="1:11" x14ac:dyDescent="0.2">
      <c r="A50" s="9"/>
      <c r="B50" s="9"/>
      <c r="C50" s="9"/>
      <c r="D50" s="9"/>
      <c r="E50" s="9"/>
      <c r="F50" s="9"/>
      <c r="G50" s="9"/>
      <c r="H50" s="9"/>
      <c r="I50" s="9"/>
      <c r="J50" s="9"/>
    </row>
    <row r="51" spans="1:11" x14ac:dyDescent="0.2">
      <c r="A51" s="9"/>
      <c r="B51" s="9"/>
      <c r="C51" s="12"/>
      <c r="D51" s="9"/>
      <c r="E51" s="9"/>
      <c r="F51" s="9"/>
      <c r="G51" s="9"/>
      <c r="H51" s="9"/>
      <c r="I51" s="9"/>
      <c r="J51" s="9"/>
    </row>
    <row r="52" spans="1:11" x14ac:dyDescent="0.2">
      <c r="A52" s="9"/>
      <c r="B52" s="9"/>
      <c r="C52" s="12"/>
      <c r="D52" s="2"/>
      <c r="E52" s="4"/>
      <c r="F52" s="4"/>
      <c r="G52" s="4"/>
      <c r="H52" s="4"/>
      <c r="I52" s="4"/>
      <c r="J52" s="4"/>
    </row>
    <row r="53" spans="1:11" x14ac:dyDescent="0.2">
      <c r="A53" s="9"/>
      <c r="B53" s="9"/>
      <c r="C53" s="12"/>
      <c r="D53" s="9"/>
      <c r="E53" s="9"/>
      <c r="F53" s="9"/>
      <c r="G53" s="9"/>
      <c r="H53" s="9"/>
      <c r="I53" s="9"/>
      <c r="J53" s="9"/>
    </row>
    <row r="54" spans="1:11" x14ac:dyDescent="0.2">
      <c r="A54" s="9"/>
      <c r="B54" s="9"/>
      <c r="C54" s="12"/>
      <c r="D54" s="2"/>
      <c r="E54" s="12"/>
      <c r="F54" s="9"/>
      <c r="G54" s="9"/>
      <c r="H54" s="9"/>
      <c r="I54" s="9"/>
      <c r="J54" s="9"/>
    </row>
    <row r="55" spans="1:11" x14ac:dyDescent="0.2">
      <c r="A55" s="9"/>
      <c r="B55" s="9"/>
      <c r="C55" s="12"/>
      <c r="D55" s="9"/>
      <c r="E55" s="9"/>
      <c r="F55" s="9"/>
      <c r="G55" s="9"/>
      <c r="H55" s="9"/>
      <c r="I55" s="9"/>
      <c r="J55" s="9"/>
    </row>
    <row r="56" spans="1:11" ht="12.75" thickBot="1" x14ac:dyDescent="0.25">
      <c r="A56" s="9"/>
      <c r="B56" s="9"/>
      <c r="C56" s="12"/>
      <c r="D56" s="9"/>
      <c r="E56" s="9"/>
      <c r="F56" s="9"/>
      <c r="G56" s="9"/>
      <c r="H56" s="9"/>
      <c r="I56" s="9"/>
      <c r="J56" s="9"/>
    </row>
    <row r="57" spans="1:11" ht="15" x14ac:dyDescent="0.25">
      <c r="A57" s="161" t="s">
        <v>184</v>
      </c>
      <c r="B57" s="161"/>
      <c r="C57" s="161"/>
      <c r="D57" s="161"/>
      <c r="E57" s="161"/>
      <c r="F57" s="161"/>
      <c r="G57" s="161"/>
      <c r="H57" s="161"/>
      <c r="I57" s="161"/>
      <c r="J57" s="161"/>
    </row>
    <row r="58" spans="1:11" ht="15" x14ac:dyDescent="0.25">
      <c r="A58" s="162" t="s">
        <v>204</v>
      </c>
      <c r="B58" s="162"/>
      <c r="C58" s="162"/>
      <c r="D58" s="162"/>
      <c r="E58" s="162"/>
      <c r="F58" s="162"/>
      <c r="G58" s="162"/>
      <c r="H58" s="162"/>
      <c r="I58" s="162"/>
      <c r="J58" s="162"/>
    </row>
    <row r="59" spans="1:11" x14ac:dyDescent="0.2">
      <c r="A59" s="9"/>
      <c r="B59" s="9"/>
      <c r="C59" s="9"/>
      <c r="D59" s="9"/>
      <c r="E59" s="9"/>
      <c r="F59" s="9"/>
      <c r="G59" s="9"/>
      <c r="H59" s="9"/>
      <c r="I59" s="9"/>
      <c r="J59" s="9"/>
    </row>
    <row r="60" spans="1:11" x14ac:dyDescent="0.2">
      <c r="A60" s="9"/>
      <c r="B60" s="9"/>
      <c r="C60" s="9"/>
      <c r="D60" s="9"/>
      <c r="E60" s="9"/>
      <c r="F60" s="16"/>
      <c r="G60" s="16"/>
      <c r="H60" s="16"/>
      <c r="I60" s="16"/>
      <c r="J60" s="16"/>
      <c r="K60" s="17"/>
    </row>
    <row r="61" spans="1:11" x14ac:dyDescent="0.2">
      <c r="A61" s="9"/>
      <c r="B61" s="9"/>
      <c r="C61" s="9"/>
      <c r="D61" s="9"/>
      <c r="E61" s="9"/>
      <c r="F61" s="16"/>
      <c r="G61" s="16"/>
      <c r="H61" s="16"/>
      <c r="I61" s="16"/>
      <c r="J61" s="16"/>
      <c r="K61" s="17"/>
    </row>
    <row r="62" spans="1:11" x14ac:dyDescent="0.2">
      <c r="A62" s="9"/>
      <c r="B62" s="9"/>
      <c r="C62" s="9"/>
      <c r="D62" s="9"/>
      <c r="E62" s="9"/>
      <c r="F62" s="9"/>
      <c r="G62" s="9"/>
      <c r="H62" s="9"/>
      <c r="I62" s="9"/>
      <c r="J62" s="9"/>
    </row>
    <row r="63" spans="1:11" x14ac:dyDescent="0.2">
      <c r="A63" s="9"/>
      <c r="B63" s="9"/>
      <c r="C63" s="9"/>
      <c r="D63" s="9"/>
      <c r="E63" s="12"/>
      <c r="F63" s="9"/>
      <c r="G63" s="9"/>
      <c r="H63" s="9"/>
      <c r="I63" s="9"/>
      <c r="J63" s="9"/>
    </row>
    <row r="64" spans="1:11" x14ac:dyDescent="0.2">
      <c r="A64" s="9"/>
      <c r="B64" s="9"/>
      <c r="C64" s="9"/>
      <c r="D64" s="9"/>
      <c r="E64" s="12"/>
      <c r="F64" s="9"/>
      <c r="G64" s="9"/>
      <c r="H64" s="9"/>
      <c r="I64" s="9"/>
      <c r="J64" s="9"/>
    </row>
    <row r="65" spans="1:10" x14ac:dyDescent="0.2">
      <c r="A65" s="9"/>
      <c r="B65" s="9"/>
      <c r="C65" s="9"/>
      <c r="D65" s="9"/>
      <c r="E65" s="12"/>
      <c r="F65" s="9"/>
      <c r="G65" s="9"/>
      <c r="H65" s="9"/>
      <c r="I65" s="9"/>
      <c r="J65" s="9"/>
    </row>
    <row r="66" spans="1:10" x14ac:dyDescent="0.2">
      <c r="A66" s="9"/>
      <c r="B66" s="9"/>
      <c r="C66" s="9"/>
      <c r="D66" s="9"/>
      <c r="E66" s="12"/>
      <c r="F66" s="9"/>
      <c r="G66" s="9"/>
      <c r="H66" s="9"/>
      <c r="I66" s="9"/>
      <c r="J66" s="9"/>
    </row>
    <row r="67" spans="1:10" x14ac:dyDescent="0.2">
      <c r="A67" s="9"/>
      <c r="B67" s="9"/>
      <c r="C67" s="9"/>
      <c r="D67" s="9"/>
      <c r="E67" s="12"/>
      <c r="F67" s="9"/>
      <c r="G67" s="9"/>
      <c r="H67" s="9"/>
      <c r="I67" s="9"/>
      <c r="J67" s="9"/>
    </row>
    <row r="68" spans="1:10" x14ac:dyDescent="0.2">
      <c r="A68" s="9"/>
      <c r="B68" s="9"/>
      <c r="C68" s="9"/>
      <c r="D68" s="9"/>
      <c r="E68" s="12"/>
      <c r="F68" s="9"/>
      <c r="G68" s="9"/>
      <c r="H68" s="9"/>
      <c r="I68" s="9"/>
      <c r="J68" s="9"/>
    </row>
  </sheetData>
  <sheetProtection algorithmName="SHA-512" hashValue="ccpYtlaFkgvW6SlAy77ZHYmYKYQkhDC1FSk7OynxR9ZUu7/5Ar6zy3YdiQkmlZQyuBNKB9MfHrGMTxpA0XcANw==" saltValue="SzLWPfb36aGAQ2mTC4QTzQ==" spinCount="100000" sheet="1" selectLockedCells="1" selectUnlockedCells="1"/>
  <mergeCells count="4">
    <mergeCell ref="A2:I2"/>
    <mergeCell ref="A57:J57"/>
    <mergeCell ref="A58:J58"/>
    <mergeCell ref="A1:J1"/>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L70"/>
  <sheetViews>
    <sheetView view="pageBreakPreview" zoomScaleNormal="100" zoomScaleSheetLayoutView="100" workbookViewId="0">
      <selection activeCell="E13" sqref="E13"/>
    </sheetView>
  </sheetViews>
  <sheetFormatPr defaultColWidth="8.85546875" defaultRowHeight="12" x14ac:dyDescent="0.2"/>
  <cols>
    <col min="1" max="1" width="8.85546875" style="27"/>
    <col min="2" max="2" width="10.28515625" style="27" customWidth="1"/>
    <col min="3" max="3" width="9.7109375" style="27" customWidth="1"/>
    <col min="4" max="4" width="10" style="27" customWidth="1"/>
    <col min="5" max="11" width="8.85546875" style="27"/>
    <col min="12" max="12" width="12" style="22" customWidth="1"/>
    <col min="13" max="16384" width="8.85546875" style="27"/>
  </cols>
  <sheetData>
    <row r="1" spans="1:12" s="18" customFormat="1" ht="12.75" x14ac:dyDescent="0.2">
      <c r="A1" s="164" t="s">
        <v>158</v>
      </c>
      <c r="B1" s="164"/>
      <c r="C1" s="164"/>
      <c r="D1" s="164"/>
      <c r="E1" s="164"/>
      <c r="F1" s="164"/>
      <c r="G1" s="164"/>
      <c r="H1" s="164"/>
      <c r="I1" s="164"/>
      <c r="J1" s="164"/>
      <c r="L1" s="19"/>
    </row>
    <row r="2" spans="1:12" s="18" customFormat="1" ht="12.75" x14ac:dyDescent="0.2">
      <c r="A2" s="177" t="s">
        <v>196</v>
      </c>
      <c r="B2" s="177"/>
      <c r="C2" s="177"/>
      <c r="D2" s="177"/>
      <c r="E2" s="177"/>
      <c r="F2" s="177"/>
      <c r="G2" s="177"/>
      <c r="H2" s="177"/>
      <c r="I2" s="177"/>
      <c r="J2" s="177"/>
      <c r="L2" s="19"/>
    </row>
    <row r="3" spans="1:12" s="20" customFormat="1" x14ac:dyDescent="0.2">
      <c r="B3" s="21" t="s">
        <v>24</v>
      </c>
      <c r="C3" s="166" t="s">
        <v>25</v>
      </c>
      <c r="D3" s="166"/>
      <c r="E3" s="166"/>
      <c r="F3" s="166"/>
      <c r="G3" s="166"/>
      <c r="H3" s="166"/>
      <c r="I3" s="166"/>
      <c r="L3" s="22"/>
    </row>
    <row r="4" spans="1:12" s="23" customFormat="1" ht="3.6" customHeight="1" x14ac:dyDescent="0.2">
      <c r="B4" s="24"/>
      <c r="C4" s="25"/>
      <c r="D4" s="25"/>
      <c r="E4" s="25"/>
      <c r="F4" s="25"/>
      <c r="G4" s="25"/>
      <c r="H4" s="25"/>
      <c r="I4" s="25"/>
      <c r="L4" s="26"/>
    </row>
    <row r="5" spans="1:12" x14ac:dyDescent="0.2">
      <c r="A5" s="168" t="s">
        <v>18</v>
      </c>
      <c r="B5" s="168"/>
      <c r="C5" s="166" t="s">
        <v>33</v>
      </c>
      <c r="D5" s="166"/>
      <c r="E5" s="166"/>
      <c r="F5" s="21" t="s">
        <v>20</v>
      </c>
      <c r="G5" s="174">
        <f ca="1">TODAY()</f>
        <v>44670</v>
      </c>
      <c r="H5" s="166"/>
      <c r="I5" s="166"/>
    </row>
    <row r="6" spans="1:12" s="28" customFormat="1" ht="3" customHeight="1" x14ac:dyDescent="0.2">
      <c r="A6" s="24"/>
      <c r="B6" s="24"/>
      <c r="C6" s="25"/>
      <c r="D6" s="25"/>
      <c r="E6" s="25"/>
      <c r="F6" s="24"/>
      <c r="G6" s="25"/>
      <c r="H6" s="25"/>
      <c r="I6" s="25"/>
      <c r="L6" s="26"/>
    </row>
    <row r="7" spans="1:12" x14ac:dyDescent="0.2">
      <c r="A7" s="168" t="s">
        <v>19</v>
      </c>
      <c r="B7" s="168"/>
      <c r="C7" s="166" t="s">
        <v>32</v>
      </c>
      <c r="D7" s="166"/>
      <c r="E7" s="166"/>
      <c r="F7" s="21" t="s">
        <v>21</v>
      </c>
      <c r="G7" s="166" t="s">
        <v>38</v>
      </c>
      <c r="H7" s="166"/>
      <c r="I7" s="166"/>
    </row>
    <row r="8" spans="1:12" s="28" customFormat="1" ht="3.6" customHeight="1" x14ac:dyDescent="0.2">
      <c r="A8" s="24"/>
      <c r="B8" s="24"/>
      <c r="C8" s="25"/>
      <c r="D8" s="25"/>
      <c r="E8" s="25"/>
      <c r="F8" s="24"/>
      <c r="G8" s="25"/>
      <c r="H8" s="25"/>
      <c r="I8" s="25"/>
      <c r="L8" s="26"/>
    </row>
    <row r="9" spans="1:12" x14ac:dyDescent="0.2">
      <c r="A9" s="169" t="s">
        <v>206</v>
      </c>
      <c r="B9" s="169"/>
      <c r="C9" s="169"/>
      <c r="D9" s="169"/>
      <c r="E9" s="169"/>
      <c r="F9" s="169"/>
      <c r="G9" s="169"/>
      <c r="H9" s="169"/>
      <c r="I9" s="169"/>
      <c r="J9" s="169"/>
    </row>
    <row r="10" spans="1:12" ht="3.6" customHeight="1" x14ac:dyDescent="0.2"/>
    <row r="11" spans="1:12" x14ac:dyDescent="0.2">
      <c r="A11" s="29" t="s">
        <v>12</v>
      </c>
      <c r="B11" s="30"/>
      <c r="C11" s="30"/>
      <c r="D11" s="30"/>
      <c r="E11" s="30"/>
      <c r="F11" s="30"/>
      <c r="G11" s="30"/>
      <c r="H11" s="30"/>
      <c r="I11" s="30"/>
      <c r="J11" s="30"/>
    </row>
    <row r="13" spans="1:12" x14ac:dyDescent="0.2">
      <c r="A13" s="27" t="s">
        <v>0</v>
      </c>
      <c r="D13" s="20" t="s">
        <v>1</v>
      </c>
      <c r="E13" s="31"/>
      <c r="F13" s="27" t="s">
        <v>2</v>
      </c>
    </row>
    <row r="14" spans="1:12" x14ac:dyDescent="0.2">
      <c r="E14" s="31"/>
      <c r="F14" s="27" t="s">
        <v>3</v>
      </c>
    </row>
    <row r="15" spans="1:12" s="28" customFormat="1" ht="3.6" customHeight="1" x14ac:dyDescent="0.2">
      <c r="E15" s="26"/>
      <c r="L15" s="26"/>
    </row>
    <row r="16" spans="1:12" x14ac:dyDescent="0.2">
      <c r="F16" s="31"/>
      <c r="G16" s="27" t="s">
        <v>27</v>
      </c>
    </row>
    <row r="18" spans="1:12" x14ac:dyDescent="0.2">
      <c r="A18" s="27" t="s">
        <v>70</v>
      </c>
      <c r="D18" s="20" t="s">
        <v>4</v>
      </c>
      <c r="E18" s="31"/>
      <c r="F18" s="20" t="s">
        <v>6</v>
      </c>
      <c r="G18" s="31"/>
      <c r="H18" s="32"/>
      <c r="I18" s="32"/>
    </row>
    <row r="19" spans="1:12" x14ac:dyDescent="0.2">
      <c r="A19" s="27" t="s">
        <v>34</v>
      </c>
      <c r="D19" s="20" t="s">
        <v>5</v>
      </c>
      <c r="E19" s="31"/>
      <c r="F19" s="20" t="s">
        <v>7</v>
      </c>
      <c r="G19" s="31"/>
      <c r="H19" s="32"/>
      <c r="I19" s="32"/>
    </row>
    <row r="21" spans="1:12" x14ac:dyDescent="0.2">
      <c r="A21" s="27" t="s">
        <v>68</v>
      </c>
    </row>
    <row r="22" spans="1:12" ht="27" customHeight="1" x14ac:dyDescent="0.2">
      <c r="A22" s="167"/>
      <c r="B22" s="167"/>
      <c r="C22" s="167"/>
      <c r="D22" s="167"/>
      <c r="E22" s="167"/>
      <c r="F22" s="167"/>
      <c r="G22" s="167"/>
      <c r="H22" s="167"/>
      <c r="I22" s="167"/>
      <c r="J22" s="167"/>
    </row>
    <row r="23" spans="1:12" x14ac:dyDescent="0.2">
      <c r="L23" s="33"/>
    </row>
    <row r="24" spans="1:12" ht="13.5" customHeight="1" x14ac:dyDescent="0.2">
      <c r="A24" s="27" t="s">
        <v>72</v>
      </c>
      <c r="E24" s="34"/>
      <c r="F24" s="27" t="s">
        <v>9</v>
      </c>
      <c r="G24" s="176" t="s">
        <v>155</v>
      </c>
      <c r="H24" s="176"/>
      <c r="I24" s="176"/>
      <c r="J24" s="176"/>
    </row>
    <row r="25" spans="1:12" x14ac:dyDescent="0.2">
      <c r="A25" s="27" t="s">
        <v>71</v>
      </c>
      <c r="E25" s="34"/>
      <c r="F25" s="27" t="s">
        <v>9</v>
      </c>
      <c r="G25" s="176"/>
      <c r="H25" s="176"/>
      <c r="I25" s="176"/>
      <c r="J25" s="176"/>
    </row>
    <row r="27" spans="1:12" x14ac:dyDescent="0.2">
      <c r="A27" s="27" t="s">
        <v>46</v>
      </c>
      <c r="D27" s="31"/>
      <c r="E27" s="27" t="s">
        <v>47</v>
      </c>
    </row>
    <row r="29" spans="1:12" x14ac:dyDescent="0.2">
      <c r="A29" s="27" t="s">
        <v>10</v>
      </c>
      <c r="E29" s="31"/>
      <c r="F29" s="27" t="s">
        <v>11</v>
      </c>
    </row>
    <row r="31" spans="1:12" x14ac:dyDescent="0.2">
      <c r="A31" s="27" t="s">
        <v>16</v>
      </c>
      <c r="E31" s="31"/>
      <c r="F31" s="27" t="s">
        <v>11</v>
      </c>
    </row>
    <row r="32" spans="1:12" x14ac:dyDescent="0.2">
      <c r="A32" s="27" t="s">
        <v>26</v>
      </c>
      <c r="E32" s="31"/>
      <c r="F32" s="27" t="s">
        <v>11</v>
      </c>
    </row>
    <row r="33" spans="1:12" s="28" customFormat="1" ht="3.6" customHeight="1" x14ac:dyDescent="0.2">
      <c r="E33" s="26"/>
      <c r="L33" s="26"/>
    </row>
    <row r="34" spans="1:12" x14ac:dyDescent="0.2">
      <c r="A34" s="27" t="s">
        <v>29</v>
      </c>
      <c r="E34" s="31"/>
      <c r="F34" s="27" t="s">
        <v>11</v>
      </c>
    </row>
    <row r="35" spans="1:12" x14ac:dyDescent="0.2">
      <c r="A35" s="27" t="s">
        <v>30</v>
      </c>
      <c r="E35" s="31"/>
      <c r="F35" s="27" t="s">
        <v>11</v>
      </c>
    </row>
    <row r="37" spans="1:12" x14ac:dyDescent="0.2">
      <c r="A37" s="35" t="s">
        <v>53</v>
      </c>
      <c r="B37" s="36"/>
      <c r="C37" s="36"/>
      <c r="D37" s="36"/>
      <c r="E37" s="36"/>
      <c r="F37" s="36"/>
      <c r="G37" s="36"/>
      <c r="H37" s="36"/>
      <c r="I37" s="36"/>
      <c r="J37" s="36"/>
    </row>
    <row r="39" spans="1:12" x14ac:dyDescent="0.2">
      <c r="A39" s="37" t="s">
        <v>149</v>
      </c>
      <c r="B39" s="37"/>
      <c r="C39" s="37"/>
      <c r="D39" s="37"/>
      <c r="E39" s="37"/>
      <c r="F39" s="37"/>
      <c r="G39" s="28"/>
      <c r="H39" s="26"/>
      <c r="I39" s="28"/>
      <c r="J39" s="28"/>
    </row>
    <row r="40" spans="1:12" x14ac:dyDescent="0.2">
      <c r="A40" s="175"/>
      <c r="B40" s="175"/>
      <c r="C40" s="175"/>
      <c r="D40" s="175"/>
      <c r="E40" s="175"/>
      <c r="F40" s="175"/>
      <c r="G40" s="175"/>
      <c r="H40" s="175"/>
      <c r="I40" s="175"/>
      <c r="J40" s="175"/>
    </row>
    <row r="42" spans="1:12" x14ac:dyDescent="0.2">
      <c r="A42" s="38" t="s">
        <v>54</v>
      </c>
      <c r="C42" s="26"/>
      <c r="D42" s="28"/>
      <c r="E42" s="26"/>
      <c r="F42" s="28"/>
      <c r="G42" s="28"/>
      <c r="H42" s="26"/>
      <c r="I42" s="28"/>
      <c r="J42" s="28"/>
    </row>
    <row r="43" spans="1:12" x14ac:dyDescent="0.2">
      <c r="A43" s="27" t="s">
        <v>55</v>
      </c>
      <c r="C43" s="39"/>
      <c r="D43" s="27" t="s">
        <v>11</v>
      </c>
      <c r="E43" s="26"/>
      <c r="F43" s="40"/>
      <c r="G43" s="28"/>
      <c r="H43" s="26"/>
      <c r="I43" s="28"/>
      <c r="J43" s="28"/>
    </row>
    <row r="44" spans="1:12" x14ac:dyDescent="0.2">
      <c r="A44" s="27" t="s">
        <v>56</v>
      </c>
      <c r="C44" s="39"/>
      <c r="D44" s="27" t="s">
        <v>11</v>
      </c>
      <c r="E44" s="26"/>
      <c r="F44" s="28"/>
      <c r="G44" s="28"/>
      <c r="H44" s="26"/>
      <c r="I44" s="28"/>
      <c r="J44" s="28"/>
    </row>
    <row r="45" spans="1:12" x14ac:dyDescent="0.2">
      <c r="C45" s="26"/>
      <c r="E45" s="26"/>
      <c r="F45" s="28"/>
      <c r="G45" s="28"/>
      <c r="H45" s="26"/>
      <c r="I45" s="28"/>
      <c r="J45" s="28"/>
    </row>
    <row r="46" spans="1:12" x14ac:dyDescent="0.2">
      <c r="A46" s="28" t="s">
        <v>148</v>
      </c>
      <c r="B46" s="28"/>
      <c r="C46" s="171"/>
      <c r="D46" s="171"/>
      <c r="E46" s="25" t="s">
        <v>160</v>
      </c>
      <c r="F46" s="28"/>
      <c r="G46" s="28"/>
      <c r="H46" s="26"/>
      <c r="I46" s="28"/>
      <c r="J46" s="28"/>
    </row>
    <row r="47" spans="1:12" x14ac:dyDescent="0.2">
      <c r="A47" s="170"/>
      <c r="B47" s="170"/>
    </row>
    <row r="48" spans="1:12" x14ac:dyDescent="0.2">
      <c r="C48" s="22" t="s">
        <v>28</v>
      </c>
    </row>
    <row r="49" spans="1:11" x14ac:dyDescent="0.2">
      <c r="A49" s="27" t="s">
        <v>50</v>
      </c>
      <c r="C49" s="39"/>
      <c r="D49" s="23"/>
    </row>
    <row r="50" spans="1:11" x14ac:dyDescent="0.2">
      <c r="A50" s="27" t="s">
        <v>51</v>
      </c>
      <c r="C50" s="39"/>
      <c r="D50" s="28"/>
    </row>
    <row r="51" spans="1:11" x14ac:dyDescent="0.2">
      <c r="A51" s="27" t="s">
        <v>69</v>
      </c>
      <c r="C51" s="39"/>
      <c r="D51" s="23"/>
      <c r="E51" s="26"/>
      <c r="F51" s="28"/>
      <c r="G51" s="28"/>
      <c r="H51" s="28"/>
      <c r="I51" s="28"/>
      <c r="J51" s="28"/>
    </row>
    <row r="52" spans="1:11" x14ac:dyDescent="0.2">
      <c r="A52" s="27" t="s">
        <v>52</v>
      </c>
      <c r="C52" s="39"/>
      <c r="D52" s="20"/>
      <c r="E52" s="26"/>
    </row>
    <row r="53" spans="1:11" x14ac:dyDescent="0.2">
      <c r="C53" s="26"/>
      <c r="D53" s="20"/>
      <c r="E53" s="26"/>
    </row>
    <row r="54" spans="1:11" x14ac:dyDescent="0.2">
      <c r="A54" s="27" t="s">
        <v>63</v>
      </c>
      <c r="C54" s="41" t="s">
        <v>144</v>
      </c>
      <c r="D54" s="27" t="s">
        <v>11</v>
      </c>
      <c r="E54" s="26"/>
    </row>
    <row r="55" spans="1:11" ht="13.5" customHeight="1" x14ac:dyDescent="0.2">
      <c r="A55" s="172" t="s">
        <v>64</v>
      </c>
      <c r="B55" s="172"/>
      <c r="C55" s="172"/>
      <c r="D55" s="172"/>
      <c r="E55" s="172"/>
      <c r="F55" s="173" t="s">
        <v>156</v>
      </c>
      <c r="G55" s="173"/>
      <c r="H55" s="173"/>
      <c r="I55" s="173"/>
      <c r="J55" s="173"/>
    </row>
    <row r="56" spans="1:11" x14ac:dyDescent="0.2">
      <c r="A56" s="172"/>
      <c r="B56" s="172"/>
      <c r="C56" s="172"/>
      <c r="D56" s="172"/>
      <c r="E56" s="172"/>
      <c r="F56" s="173"/>
      <c r="G56" s="173"/>
      <c r="H56" s="173"/>
      <c r="I56" s="173"/>
      <c r="J56" s="173"/>
      <c r="K56" s="27" t="s">
        <v>157</v>
      </c>
    </row>
    <row r="57" spans="1:11" x14ac:dyDescent="0.2">
      <c r="A57" s="42"/>
      <c r="B57" s="42"/>
      <c r="C57" s="42"/>
      <c r="D57" s="42"/>
      <c r="E57" s="42"/>
    </row>
    <row r="58" spans="1:11" x14ac:dyDescent="0.2">
      <c r="A58" s="27" t="s">
        <v>35</v>
      </c>
      <c r="D58" s="171"/>
      <c r="E58" s="171"/>
      <c r="F58" s="171"/>
      <c r="G58" s="171"/>
      <c r="H58" s="171"/>
      <c r="I58" s="171"/>
      <c r="J58" s="171"/>
    </row>
    <row r="59" spans="1:11" x14ac:dyDescent="0.2">
      <c r="A59" s="27" t="s">
        <v>31</v>
      </c>
      <c r="F59" s="165"/>
      <c r="G59" s="165"/>
      <c r="H59" s="165"/>
      <c r="I59" s="165"/>
      <c r="J59" s="165"/>
      <c r="K59" s="43"/>
    </row>
    <row r="60" spans="1:11" x14ac:dyDescent="0.2">
      <c r="F60" s="165"/>
      <c r="G60" s="165"/>
      <c r="H60" s="165"/>
      <c r="I60" s="165"/>
      <c r="J60" s="165"/>
      <c r="K60" s="43"/>
    </row>
    <row r="62" spans="1:11" x14ac:dyDescent="0.2">
      <c r="E62" s="27" t="s">
        <v>66</v>
      </c>
    </row>
    <row r="63" spans="1:11" x14ac:dyDescent="0.2">
      <c r="A63" s="27" t="s">
        <v>13</v>
      </c>
      <c r="C63" s="27" t="s">
        <v>45</v>
      </c>
      <c r="E63" s="39"/>
      <c r="F63" s="27" t="s">
        <v>65</v>
      </c>
    </row>
    <row r="64" spans="1:11" x14ac:dyDescent="0.2">
      <c r="C64" s="27" t="s">
        <v>43</v>
      </c>
      <c r="E64" s="39"/>
      <c r="F64" s="28" t="s">
        <v>44</v>
      </c>
    </row>
    <row r="65" spans="1:10" x14ac:dyDescent="0.2">
      <c r="C65" s="27" t="s">
        <v>14</v>
      </c>
      <c r="E65" s="39"/>
      <c r="F65" s="27" t="s">
        <v>41</v>
      </c>
    </row>
    <row r="66" spans="1:10" x14ac:dyDescent="0.2">
      <c r="C66" s="27" t="s">
        <v>15</v>
      </c>
      <c r="E66" s="39"/>
      <c r="F66" s="27" t="s">
        <v>42</v>
      </c>
    </row>
    <row r="67" spans="1:10" x14ac:dyDescent="0.2">
      <c r="C67" s="27" t="s">
        <v>48</v>
      </c>
      <c r="E67" s="39"/>
      <c r="F67" s="27" t="s">
        <v>49</v>
      </c>
    </row>
    <row r="68" spans="1:10" ht="12.75" thickBot="1" x14ac:dyDescent="0.25"/>
    <row r="69" spans="1:10" ht="15" x14ac:dyDescent="0.25">
      <c r="A69" s="44" t="s">
        <v>67</v>
      </c>
      <c r="B69" s="44"/>
      <c r="C69" s="44"/>
      <c r="D69" s="44"/>
      <c r="E69" s="44"/>
      <c r="F69" s="44"/>
      <c r="G69" s="44"/>
      <c r="H69" s="44"/>
      <c r="I69" s="44"/>
      <c r="J69" s="44"/>
    </row>
    <row r="70" spans="1:10" ht="15" x14ac:dyDescent="0.25">
      <c r="A70" s="45" t="s">
        <v>36</v>
      </c>
      <c r="B70" s="45"/>
      <c r="C70" s="45"/>
      <c r="D70" s="45"/>
      <c r="E70" s="45"/>
      <c r="F70" s="45"/>
      <c r="G70" s="45"/>
      <c r="H70" s="45"/>
      <c r="I70" s="45"/>
      <c r="J70" s="46" t="s">
        <v>205</v>
      </c>
    </row>
  </sheetData>
  <sheetProtection algorithmName="SHA-512" hashValue="L5idamcZg84B+GbfzNCVnX9E27IYov219kgj+223ulQaSAIw5j/MbkFltzLXZa502W7WaNcxvDjxSaHijef14g==" saltValue="B9Q+sOPeHqHkjWuOZPSA5Q==" spinCount="100000" sheet="1" selectLockedCells="1"/>
  <mergeCells count="19">
    <mergeCell ref="A40:J40"/>
    <mergeCell ref="G24:J25"/>
    <mergeCell ref="A2:J2"/>
    <mergeCell ref="A1:J1"/>
    <mergeCell ref="F59:J60"/>
    <mergeCell ref="C3:I3"/>
    <mergeCell ref="A22:J22"/>
    <mergeCell ref="A5:B5"/>
    <mergeCell ref="A7:B7"/>
    <mergeCell ref="A9:J9"/>
    <mergeCell ref="A47:B47"/>
    <mergeCell ref="D58:J58"/>
    <mergeCell ref="A55:E56"/>
    <mergeCell ref="F55:J56"/>
    <mergeCell ref="C5:E5"/>
    <mergeCell ref="C7:E7"/>
    <mergeCell ref="G5:I5"/>
    <mergeCell ref="G7:I7"/>
    <mergeCell ref="C46:D46"/>
  </mergeCells>
  <printOptions horizontalCentered="1" verticalCentered="1"/>
  <pageMargins left="0.25" right="0.25" top="0.75" bottom="0.75" header="0.3" footer="0.3"/>
  <pageSetup scale="9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ABA05-DB2C-4A14-8EAD-A9F9DFA2F23B}">
  <sheetPr>
    <tabColor theme="9" tint="0.79998168889431442"/>
    <pageSetUpPr fitToPage="1"/>
  </sheetPr>
  <dimension ref="A1:Z89"/>
  <sheetViews>
    <sheetView view="pageBreakPreview" zoomScaleNormal="100" zoomScaleSheetLayoutView="100" workbookViewId="0">
      <selection activeCell="D38" sqref="D38"/>
    </sheetView>
  </sheetViews>
  <sheetFormatPr defaultColWidth="8.85546875" defaultRowHeight="12" x14ac:dyDescent="0.2"/>
  <cols>
    <col min="1" max="1" width="9.7109375" style="27" customWidth="1"/>
    <col min="2" max="2" width="18.140625" style="27" customWidth="1"/>
    <col min="3" max="3" width="9.7109375" style="27" customWidth="1"/>
    <col min="4" max="4" width="12.7109375" style="27" customWidth="1"/>
    <col min="5" max="5" width="8.85546875" style="27" customWidth="1"/>
    <col min="6" max="6" width="9.7109375" style="27" customWidth="1"/>
    <col min="7" max="13" width="8.85546875" style="27"/>
    <col min="14" max="14" width="10.7109375" style="27" customWidth="1"/>
    <col min="15" max="18" width="8.85546875" style="27"/>
    <col min="19" max="19" width="10.7109375" style="27" customWidth="1"/>
    <col min="20" max="25" width="8.85546875" style="27"/>
    <col min="26" max="26" width="12.42578125" style="27" customWidth="1"/>
    <col min="27" max="16384" width="8.85546875" style="27"/>
  </cols>
  <sheetData>
    <row r="1" spans="1:26" ht="12.75" x14ac:dyDescent="0.2">
      <c r="A1" s="164" t="s">
        <v>203</v>
      </c>
      <c r="B1" s="164"/>
      <c r="C1" s="164"/>
      <c r="D1" s="164"/>
      <c r="E1" s="164"/>
      <c r="F1" s="164"/>
      <c r="G1" s="164"/>
      <c r="H1" s="164"/>
      <c r="I1" s="164"/>
      <c r="J1" s="164"/>
      <c r="K1" s="164"/>
      <c r="U1" s="180" t="s">
        <v>150</v>
      </c>
      <c r="V1" s="180"/>
      <c r="W1" s="180"/>
      <c r="X1" s="180"/>
      <c r="Y1" s="180"/>
      <c r="Z1" s="180"/>
    </row>
    <row r="2" spans="1:26" x14ac:dyDescent="0.2">
      <c r="A2" s="27" t="s">
        <v>24</v>
      </c>
      <c r="B2" s="181" t="str">
        <f>'CL_1 - Site Screening'!C3</f>
        <v>Project Name</v>
      </c>
      <c r="C2" s="181"/>
      <c r="D2" s="181"/>
      <c r="E2" s="181"/>
      <c r="J2" s="27" t="s">
        <v>20</v>
      </c>
      <c r="K2" s="47">
        <f ca="1">'CL_1 - Site Screening'!G5</f>
        <v>44670</v>
      </c>
    </row>
    <row r="3" spans="1:26" x14ac:dyDescent="0.2">
      <c r="A3" s="48"/>
      <c r="B3" s="48"/>
      <c r="C3" s="48"/>
      <c r="D3" s="48"/>
      <c r="E3" s="48"/>
      <c r="F3" s="48"/>
      <c r="G3" s="48"/>
      <c r="H3" s="48"/>
      <c r="I3" s="48"/>
      <c r="J3" s="48"/>
    </row>
    <row r="4" spans="1:26" s="28" customFormat="1" ht="3.6" customHeight="1" x14ac:dyDescent="0.2">
      <c r="A4" s="49"/>
      <c r="B4" s="49"/>
      <c r="C4" s="49"/>
      <c r="D4" s="49"/>
      <c r="E4" s="49"/>
      <c r="F4" s="49"/>
      <c r="G4" s="49"/>
      <c r="H4" s="49"/>
      <c r="I4" s="49"/>
      <c r="J4" s="49"/>
      <c r="U4" s="27"/>
      <c r="V4" s="27"/>
      <c r="W4" s="27"/>
      <c r="X4" s="27"/>
      <c r="Y4" s="27"/>
      <c r="Z4" s="27"/>
    </row>
    <row r="6" spans="1:26" x14ac:dyDescent="0.2">
      <c r="A6" s="192" t="s">
        <v>131</v>
      </c>
      <c r="B6" s="192"/>
      <c r="C6" s="192"/>
      <c r="D6" s="192"/>
      <c r="E6" s="192"/>
      <c r="F6" s="192"/>
      <c r="G6" s="192"/>
      <c r="H6" s="192"/>
      <c r="I6" s="192"/>
      <c r="J6" s="192"/>
      <c r="K6" s="192"/>
    </row>
    <row r="7" spans="1:26" x14ac:dyDescent="0.2">
      <c r="A7" s="50" t="s">
        <v>132</v>
      </c>
      <c r="B7" s="49"/>
      <c r="C7" s="51"/>
      <c r="D7" s="51"/>
      <c r="E7" s="51"/>
      <c r="F7" s="51"/>
      <c r="G7" s="51"/>
      <c r="H7" s="51"/>
      <c r="I7" s="51"/>
      <c r="J7" s="51"/>
      <c r="K7" s="28"/>
    </row>
    <row r="8" spans="1:26" x14ac:dyDescent="0.2">
      <c r="A8" s="49"/>
      <c r="B8" s="49"/>
      <c r="C8" s="51"/>
      <c r="D8" s="51"/>
      <c r="E8" s="51"/>
      <c r="F8" s="51"/>
      <c r="G8" s="51"/>
      <c r="H8" s="51"/>
      <c r="I8" s="51"/>
      <c r="J8" s="51"/>
      <c r="K8" s="28"/>
    </row>
    <row r="9" spans="1:26" x14ac:dyDescent="0.2">
      <c r="A9" s="192" t="s">
        <v>133</v>
      </c>
      <c r="B9" s="192"/>
      <c r="C9" s="192"/>
      <c r="D9" s="192"/>
      <c r="E9" s="192"/>
      <c r="F9" s="192"/>
      <c r="G9" s="192"/>
      <c r="H9" s="192"/>
      <c r="I9" s="192"/>
      <c r="J9" s="192"/>
      <c r="K9" s="192"/>
    </row>
    <row r="10" spans="1:26" x14ac:dyDescent="0.2">
      <c r="A10" s="28" t="s">
        <v>136</v>
      </c>
      <c r="B10" s="28"/>
      <c r="C10" s="26"/>
      <c r="D10" s="26"/>
      <c r="E10" s="26"/>
      <c r="F10" s="26"/>
      <c r="G10" s="26"/>
      <c r="H10" s="26"/>
      <c r="I10" s="26"/>
      <c r="J10" s="26"/>
      <c r="K10" s="28"/>
    </row>
    <row r="11" spans="1:26" x14ac:dyDescent="0.2">
      <c r="A11" s="28"/>
      <c r="B11" s="28"/>
      <c r="C11" s="26"/>
      <c r="D11" s="26"/>
      <c r="E11" s="26"/>
      <c r="F11" s="26"/>
      <c r="G11" s="26"/>
      <c r="H11" s="26"/>
      <c r="I11" s="26"/>
      <c r="J11" s="26"/>
      <c r="K11" s="28"/>
    </row>
    <row r="12" spans="1:26" x14ac:dyDescent="0.2">
      <c r="A12" s="186" t="s">
        <v>94</v>
      </c>
      <c r="B12" s="186"/>
      <c r="C12" s="186"/>
      <c r="D12" s="186"/>
      <c r="E12" s="186"/>
      <c r="F12" s="186"/>
      <c r="G12" s="187"/>
      <c r="H12" s="185" t="s">
        <v>92</v>
      </c>
      <c r="I12" s="185"/>
      <c r="J12" s="185"/>
      <c r="K12" s="185"/>
    </row>
    <row r="13" spans="1:26" ht="24" x14ac:dyDescent="0.2">
      <c r="A13" s="52" t="s">
        <v>145</v>
      </c>
      <c r="B13" s="53"/>
      <c r="C13" s="54" t="s">
        <v>146</v>
      </c>
      <c r="D13" s="54" t="s">
        <v>57</v>
      </c>
      <c r="E13" s="54" t="s">
        <v>58</v>
      </c>
      <c r="F13" s="55" t="s">
        <v>59</v>
      </c>
      <c r="G13" s="56" t="s">
        <v>61</v>
      </c>
      <c r="H13" s="54"/>
      <c r="I13" s="54"/>
      <c r="J13" s="54"/>
      <c r="K13" s="54" t="s">
        <v>22</v>
      </c>
    </row>
    <row r="14" spans="1:26" x14ac:dyDescent="0.2">
      <c r="A14" s="57" t="s">
        <v>60</v>
      </c>
      <c r="B14" s="57"/>
      <c r="C14" s="58"/>
      <c r="D14" s="59">
        <f>C14/43560</f>
        <v>0</v>
      </c>
      <c r="E14" s="60"/>
      <c r="F14" s="61">
        <f>0.05+0.009*E14</f>
        <v>0.05</v>
      </c>
      <c r="G14" s="62">
        <f>43560*1.25*F14*D14/12</f>
        <v>0</v>
      </c>
      <c r="H14" s="188" t="s">
        <v>96</v>
      </c>
      <c r="I14" s="188"/>
      <c r="J14" s="188"/>
      <c r="K14" s="63"/>
    </row>
    <row r="15" spans="1:26" ht="13.5" customHeight="1" x14ac:dyDescent="0.2">
      <c r="A15" s="40"/>
      <c r="B15" s="196" t="s">
        <v>174</v>
      </c>
      <c r="C15" s="196"/>
      <c r="D15" s="196"/>
      <c r="E15" s="196"/>
      <c r="F15" s="196"/>
      <c r="G15" s="64"/>
      <c r="H15" s="65"/>
      <c r="I15" s="66"/>
      <c r="J15" s="66"/>
      <c r="K15" s="67"/>
      <c r="U15" s="180" t="s">
        <v>151</v>
      </c>
      <c r="V15" s="180"/>
      <c r="W15" s="180"/>
      <c r="X15" s="180"/>
      <c r="Y15" s="180"/>
      <c r="Z15" s="180"/>
    </row>
    <row r="16" spans="1:26" x14ac:dyDescent="0.2">
      <c r="A16" s="40"/>
      <c r="B16" s="40"/>
      <c r="C16" s="68"/>
      <c r="D16" s="59"/>
      <c r="E16" s="69"/>
      <c r="F16" s="70" t="s">
        <v>189</v>
      </c>
      <c r="G16" s="71">
        <f>IF(G15&lt;&gt;0,G15,G14)</f>
        <v>0</v>
      </c>
      <c r="H16" s="65"/>
      <c r="I16" s="66"/>
      <c r="J16" s="66"/>
      <c r="K16" s="72" t="s">
        <v>22</v>
      </c>
    </row>
    <row r="17" spans="1:26" ht="13.5" customHeight="1" x14ac:dyDescent="0.2">
      <c r="A17" s="40"/>
      <c r="B17" s="40"/>
      <c r="C17" s="68"/>
      <c r="D17" s="59"/>
      <c r="E17" s="195" t="s">
        <v>172</v>
      </c>
      <c r="F17" s="195"/>
      <c r="G17" s="195"/>
      <c r="H17" s="195"/>
      <c r="I17" s="195"/>
      <c r="J17" s="195"/>
      <c r="K17" s="63"/>
    </row>
    <row r="18" spans="1:26" x14ac:dyDescent="0.2">
      <c r="A18" s="40"/>
      <c r="B18" s="40"/>
      <c r="C18" s="67"/>
      <c r="D18" s="67"/>
      <c r="E18" s="61"/>
      <c r="F18" s="73"/>
      <c r="G18" s="68"/>
      <c r="H18" s="73"/>
      <c r="I18" s="69"/>
      <c r="J18" s="69"/>
      <c r="K18" s="74" t="s">
        <v>112</v>
      </c>
    </row>
    <row r="19" spans="1:26" x14ac:dyDescent="0.2">
      <c r="A19" s="40"/>
      <c r="B19" s="40"/>
      <c r="C19" s="67"/>
      <c r="D19" s="67"/>
      <c r="E19" s="61"/>
      <c r="F19" s="73"/>
      <c r="G19" s="68"/>
      <c r="H19" s="73"/>
      <c r="I19" s="69"/>
      <c r="J19" s="69"/>
      <c r="K19" s="75"/>
    </row>
    <row r="20" spans="1:26" x14ac:dyDescent="0.2">
      <c r="A20" s="76" t="s">
        <v>147</v>
      </c>
      <c r="B20" s="77"/>
      <c r="C20" s="78"/>
      <c r="D20" s="78"/>
      <c r="E20" s="79"/>
      <c r="F20" s="80"/>
      <c r="G20" s="81"/>
      <c r="H20" s="80"/>
      <c r="I20" s="82"/>
      <c r="J20" s="82"/>
      <c r="K20" s="83"/>
    </row>
    <row r="21" spans="1:26" x14ac:dyDescent="0.2">
      <c r="A21" s="50" t="s">
        <v>93</v>
      </c>
      <c r="B21" s="40"/>
      <c r="C21" s="67"/>
      <c r="D21" s="67"/>
      <c r="E21" s="61"/>
      <c r="F21" s="73"/>
      <c r="G21" s="68"/>
      <c r="H21" s="73"/>
      <c r="I21" s="69"/>
      <c r="J21" s="69"/>
      <c r="K21" s="75"/>
    </row>
    <row r="22" spans="1:26" x14ac:dyDescent="0.2">
      <c r="A22" s="40"/>
      <c r="B22" s="40"/>
      <c r="C22" s="67"/>
      <c r="D22" s="67"/>
      <c r="E22" s="61"/>
      <c r="F22" s="73"/>
      <c r="G22" s="68"/>
      <c r="H22" s="73"/>
      <c r="I22" s="69"/>
      <c r="J22" s="69"/>
      <c r="K22" s="75"/>
    </row>
    <row r="23" spans="1:26" x14ac:dyDescent="0.2">
      <c r="A23" s="84" t="s">
        <v>143</v>
      </c>
      <c r="B23" s="85"/>
      <c r="C23" s="86"/>
      <c r="D23" s="86"/>
      <c r="E23" s="87"/>
      <c r="F23" s="88"/>
      <c r="G23" s="89"/>
      <c r="H23" s="88"/>
      <c r="I23" s="90"/>
      <c r="J23" s="90"/>
      <c r="K23" s="91"/>
    </row>
    <row r="24" spans="1:26" x14ac:dyDescent="0.2">
      <c r="A24" s="92"/>
      <c r="B24" s="41" t="s">
        <v>173</v>
      </c>
      <c r="C24" s="59"/>
      <c r="D24" s="59" t="s">
        <v>98</v>
      </c>
      <c r="E24" s="61"/>
      <c r="F24" s="73" t="s">
        <v>99</v>
      </c>
      <c r="G24" s="73"/>
      <c r="H24" s="73" t="s">
        <v>101</v>
      </c>
      <c r="I24" s="69"/>
      <c r="J24" s="189" t="s">
        <v>103</v>
      </c>
      <c r="K24" s="189"/>
    </row>
    <row r="25" spans="1:26" x14ac:dyDescent="0.2">
      <c r="A25" s="92" t="s">
        <v>95</v>
      </c>
      <c r="B25" s="61">
        <f>IF(K17&lt;&gt;0,K17,K14)</f>
        <v>0</v>
      </c>
      <c r="C25" s="59" t="s">
        <v>97</v>
      </c>
      <c r="D25" s="73">
        <v>3600</v>
      </c>
      <c r="E25" s="61" t="s">
        <v>97</v>
      </c>
      <c r="F25" s="73">
        <v>12</v>
      </c>
      <c r="G25" s="73" t="s">
        <v>100</v>
      </c>
      <c r="H25" s="73">
        <v>10</v>
      </c>
      <c r="I25" s="93" t="s">
        <v>102</v>
      </c>
      <c r="J25" s="94">
        <f>B25*D25*F25/H25</f>
        <v>0</v>
      </c>
      <c r="K25" s="95" t="s">
        <v>104</v>
      </c>
    </row>
    <row r="26" spans="1:26" x14ac:dyDescent="0.2">
      <c r="A26" s="40"/>
      <c r="B26" s="40"/>
      <c r="C26" s="67"/>
      <c r="D26" s="67"/>
      <c r="E26" s="61"/>
      <c r="F26" s="73"/>
      <c r="G26" s="68"/>
      <c r="H26" s="73"/>
      <c r="J26" s="69"/>
      <c r="K26" s="75"/>
    </row>
    <row r="27" spans="1:26" x14ac:dyDescent="0.2">
      <c r="A27" s="40"/>
      <c r="B27" s="40"/>
      <c r="C27" s="67"/>
      <c r="D27" s="67"/>
      <c r="E27" s="61"/>
      <c r="F27" s="73"/>
      <c r="G27" s="68"/>
      <c r="H27" s="73"/>
      <c r="I27" s="96" t="s">
        <v>105</v>
      </c>
      <c r="J27" s="97"/>
      <c r="K27" s="95" t="s">
        <v>104</v>
      </c>
    </row>
    <row r="28" spans="1:26" ht="12.75" x14ac:dyDescent="0.2">
      <c r="A28" s="40"/>
      <c r="B28" s="40"/>
      <c r="C28" s="67"/>
      <c r="D28" s="67"/>
      <c r="E28" s="61"/>
      <c r="F28" s="73"/>
      <c r="G28" s="68"/>
      <c r="H28" s="73"/>
      <c r="I28" s="69"/>
      <c r="J28" s="98" t="str">
        <f>IF(J27&gt;=J25,"OK","!")</f>
        <v>OK</v>
      </c>
      <c r="K28" s="75"/>
    </row>
    <row r="29" spans="1:26" ht="12.75" x14ac:dyDescent="0.2">
      <c r="A29" s="40"/>
      <c r="B29" s="40"/>
      <c r="C29" s="67"/>
      <c r="D29" s="67"/>
      <c r="E29" s="61"/>
      <c r="F29" s="73"/>
      <c r="G29" s="68"/>
      <c r="H29" s="73"/>
      <c r="I29" s="69"/>
      <c r="J29" s="98"/>
      <c r="K29" s="75"/>
      <c r="U29" s="197" t="s">
        <v>152</v>
      </c>
      <c r="V29" s="197"/>
      <c r="W29" s="197"/>
      <c r="X29" s="197"/>
      <c r="Y29" s="197"/>
      <c r="Z29" s="197"/>
    </row>
    <row r="30" spans="1:26" x14ac:dyDescent="0.2">
      <c r="A30" s="76" t="s">
        <v>113</v>
      </c>
      <c r="B30" s="77"/>
      <c r="C30" s="78"/>
      <c r="D30" s="78"/>
      <c r="E30" s="79"/>
      <c r="F30" s="80"/>
      <c r="G30" s="81"/>
      <c r="H30" s="80"/>
      <c r="I30" s="82"/>
      <c r="J30" s="82"/>
      <c r="K30" s="83"/>
      <c r="U30" s="197"/>
      <c r="V30" s="197"/>
      <c r="W30" s="197"/>
      <c r="X30" s="197"/>
      <c r="Y30" s="197"/>
      <c r="Z30" s="197"/>
    </row>
    <row r="31" spans="1:26" x14ac:dyDescent="0.2">
      <c r="A31" s="99" t="s">
        <v>192</v>
      </c>
      <c r="B31" s="40"/>
      <c r="C31" s="67"/>
      <c r="D31" s="59" t="s">
        <v>190</v>
      </c>
      <c r="E31" s="61"/>
      <c r="F31" s="73"/>
      <c r="G31" s="68"/>
      <c r="H31" s="73"/>
      <c r="I31" s="69"/>
      <c r="J31" s="69"/>
      <c r="K31" s="75"/>
    </row>
    <row r="32" spans="1:26" x14ac:dyDescent="0.2">
      <c r="A32" s="50"/>
      <c r="B32" s="50"/>
      <c r="C32" s="59"/>
      <c r="D32" s="59" t="s">
        <v>191</v>
      </c>
      <c r="E32" s="100" t="s">
        <v>100</v>
      </c>
      <c r="F32" s="73" t="s">
        <v>185</v>
      </c>
      <c r="G32" s="22" t="s">
        <v>97</v>
      </c>
      <c r="H32" s="73" t="s">
        <v>199</v>
      </c>
      <c r="I32" s="75"/>
      <c r="J32" s="75"/>
      <c r="K32" s="75"/>
    </row>
    <row r="33" spans="1:11" x14ac:dyDescent="0.2">
      <c r="A33" s="50"/>
      <c r="B33" s="50"/>
      <c r="C33" s="59"/>
      <c r="D33" s="59" t="s">
        <v>186</v>
      </c>
      <c r="E33" s="100"/>
      <c r="F33" s="73" t="s">
        <v>187</v>
      </c>
      <c r="G33" s="73"/>
      <c r="H33" s="73"/>
      <c r="I33" s="75"/>
      <c r="J33" s="75"/>
      <c r="K33" s="75"/>
    </row>
    <row r="34" spans="1:11" x14ac:dyDescent="0.2">
      <c r="A34" s="50"/>
      <c r="B34" s="50"/>
      <c r="C34" s="101" t="s">
        <v>188</v>
      </c>
      <c r="D34" s="73">
        <f>G16</f>
        <v>0</v>
      </c>
      <c r="E34" s="100" t="s">
        <v>201</v>
      </c>
      <c r="F34" s="73">
        <f>J27</f>
        <v>0</v>
      </c>
      <c r="G34" s="22" t="s">
        <v>97</v>
      </c>
      <c r="H34" s="102">
        <v>0.35</v>
      </c>
      <c r="I34" s="103" t="s">
        <v>202</v>
      </c>
      <c r="J34" s="59" t="e">
        <f>D34/(F34*H34)</f>
        <v>#DIV/0!</v>
      </c>
      <c r="K34" s="75" t="s">
        <v>124</v>
      </c>
    </row>
    <row r="35" spans="1:11" x14ac:dyDescent="0.2">
      <c r="A35" s="50"/>
      <c r="B35" s="40"/>
      <c r="C35" s="67"/>
      <c r="D35" s="67"/>
      <c r="E35" s="61"/>
      <c r="F35" s="73"/>
      <c r="G35" s="68"/>
      <c r="H35" s="73"/>
      <c r="I35" s="69"/>
      <c r="J35" s="69"/>
      <c r="K35" s="75"/>
    </row>
    <row r="36" spans="1:11" x14ac:dyDescent="0.2">
      <c r="A36" s="40"/>
      <c r="B36" s="40"/>
      <c r="C36" s="59"/>
      <c r="D36" s="59" t="s">
        <v>106</v>
      </c>
      <c r="E36" s="61" t="s">
        <v>107</v>
      </c>
      <c r="F36" s="73" t="s">
        <v>153</v>
      </c>
      <c r="G36" s="73" t="s">
        <v>62</v>
      </c>
      <c r="H36" s="103" t="s">
        <v>102</v>
      </c>
      <c r="I36" s="93" t="s">
        <v>108</v>
      </c>
      <c r="J36" s="75"/>
      <c r="K36" s="75"/>
    </row>
    <row r="37" spans="1:11" x14ac:dyDescent="0.2">
      <c r="A37" s="40"/>
      <c r="B37" s="40"/>
      <c r="C37" s="59"/>
      <c r="D37" s="59" t="s">
        <v>23</v>
      </c>
      <c r="E37" s="61" t="s">
        <v>23</v>
      </c>
      <c r="F37" s="73" t="s">
        <v>23</v>
      </c>
      <c r="G37" s="73"/>
      <c r="H37" s="73"/>
      <c r="I37" s="75" t="s">
        <v>109</v>
      </c>
      <c r="J37" s="75"/>
      <c r="K37" s="75"/>
    </row>
    <row r="38" spans="1:11" ht="12.75" x14ac:dyDescent="0.2">
      <c r="A38" s="40"/>
      <c r="B38" s="40"/>
      <c r="C38" s="101" t="s">
        <v>110</v>
      </c>
      <c r="D38" s="104"/>
      <c r="E38" s="104"/>
      <c r="F38" s="63"/>
      <c r="G38" s="102">
        <v>0.35</v>
      </c>
      <c r="H38" s="73"/>
      <c r="I38" s="73">
        <f>D38*E38*F38*G38</f>
        <v>0</v>
      </c>
      <c r="J38" s="98" t="str">
        <f>IF(I38=0,"NA",IF(I38&gt;=$G$16,"OK","!"))</f>
        <v>NA</v>
      </c>
      <c r="K38" s="105" t="s">
        <v>193</v>
      </c>
    </row>
    <row r="39" spans="1:11" x14ac:dyDescent="0.2">
      <c r="A39" s="40"/>
      <c r="B39" s="40"/>
      <c r="C39" s="59"/>
      <c r="D39" s="106"/>
      <c r="E39" s="106"/>
      <c r="F39" s="59"/>
      <c r="G39" s="102"/>
      <c r="H39" s="73"/>
      <c r="I39" s="73"/>
      <c r="J39" s="75"/>
      <c r="K39" s="107"/>
    </row>
    <row r="40" spans="1:11" x14ac:dyDescent="0.2">
      <c r="A40" s="40"/>
      <c r="B40" s="40"/>
      <c r="C40" s="59"/>
      <c r="D40" s="106"/>
      <c r="E40" s="106" t="s">
        <v>85</v>
      </c>
      <c r="F40" s="73" t="s">
        <v>153</v>
      </c>
      <c r="G40" s="73" t="s">
        <v>62</v>
      </c>
      <c r="H40" s="103" t="s">
        <v>102</v>
      </c>
      <c r="I40" s="93" t="s">
        <v>108</v>
      </c>
      <c r="J40" s="75"/>
      <c r="K40" s="107"/>
    </row>
    <row r="41" spans="1:11" x14ac:dyDescent="0.2">
      <c r="A41" s="40"/>
      <c r="B41" s="40"/>
      <c r="C41" s="59"/>
      <c r="D41" s="106"/>
      <c r="E41" s="106" t="s">
        <v>87</v>
      </c>
      <c r="F41" s="73" t="s">
        <v>23</v>
      </c>
      <c r="G41" s="73"/>
      <c r="H41" s="73"/>
      <c r="I41" s="75" t="s">
        <v>109</v>
      </c>
      <c r="J41" s="75"/>
      <c r="K41" s="107"/>
    </row>
    <row r="42" spans="1:11" ht="12.75" x14ac:dyDescent="0.2">
      <c r="A42" s="40"/>
      <c r="B42" s="40"/>
      <c r="C42" s="101" t="s">
        <v>111</v>
      </c>
      <c r="D42" s="106"/>
      <c r="E42" s="108"/>
      <c r="F42" s="63"/>
      <c r="G42" s="102">
        <v>0.35</v>
      </c>
      <c r="H42" s="73"/>
      <c r="I42" s="73">
        <f>E42*F42*G42</f>
        <v>0</v>
      </c>
      <c r="J42" s="98" t="str">
        <f>IF(I42=0,"NA",IF(I42&gt;=$G$16,"OK","!"))</f>
        <v>NA</v>
      </c>
      <c r="K42" s="105" t="s">
        <v>194</v>
      </c>
    </row>
    <row r="43" spans="1:11" x14ac:dyDescent="0.2">
      <c r="A43" s="40"/>
      <c r="B43" s="40"/>
      <c r="C43" s="59"/>
      <c r="D43" s="106"/>
      <c r="E43" s="106"/>
      <c r="F43" s="59"/>
      <c r="G43" s="102"/>
      <c r="H43" s="73"/>
      <c r="I43" s="73"/>
      <c r="J43" s="75"/>
      <c r="K43" s="107"/>
    </row>
    <row r="44" spans="1:11" x14ac:dyDescent="0.2">
      <c r="A44" s="194" t="s">
        <v>159</v>
      </c>
      <c r="B44" s="194"/>
      <c r="C44" s="194"/>
      <c r="D44" s="194"/>
      <c r="E44" s="194"/>
      <c r="F44" s="194"/>
      <c r="G44" s="194"/>
      <c r="H44" s="194"/>
      <c r="I44" s="93" t="s">
        <v>108</v>
      </c>
      <c r="J44" s="75"/>
      <c r="K44" s="107"/>
    </row>
    <row r="45" spans="1:11" x14ac:dyDescent="0.2">
      <c r="A45" s="40"/>
      <c r="B45" s="40"/>
      <c r="C45" s="59"/>
      <c r="D45" s="106"/>
      <c r="E45" s="106"/>
      <c r="F45" s="59"/>
      <c r="G45" s="102"/>
      <c r="H45" s="73"/>
      <c r="I45" s="75" t="s">
        <v>109</v>
      </c>
      <c r="J45" s="75"/>
      <c r="K45" s="107"/>
    </row>
    <row r="46" spans="1:11" ht="12.75" x14ac:dyDescent="0.2">
      <c r="A46" s="40"/>
      <c r="B46" s="40"/>
      <c r="C46" s="101" t="s">
        <v>161</v>
      </c>
      <c r="D46" s="59"/>
      <c r="E46" s="61"/>
      <c r="F46" s="73"/>
      <c r="G46" s="73"/>
      <c r="H46" s="94" t="s">
        <v>154</v>
      </c>
      <c r="I46" s="108"/>
      <c r="J46" s="98" t="str">
        <f>IF(I46=0,"NA",IF(I46&gt;=$G$16,"OK","!"))</f>
        <v>NA</v>
      </c>
      <c r="K46" s="105" t="s">
        <v>195</v>
      </c>
    </row>
    <row r="47" spans="1:11" x14ac:dyDescent="0.2">
      <c r="A47" s="109"/>
      <c r="B47" s="109"/>
      <c r="C47" s="110" t="s">
        <v>164</v>
      </c>
      <c r="D47" s="67"/>
      <c r="E47" s="61"/>
      <c r="F47" s="73"/>
      <c r="G47" s="68"/>
      <c r="H47" s="73"/>
      <c r="I47" s="68"/>
      <c r="J47" s="69"/>
      <c r="K47" s="75"/>
    </row>
    <row r="48" spans="1:11" x14ac:dyDescent="0.2">
      <c r="A48" s="84" t="s">
        <v>114</v>
      </c>
      <c r="B48" s="85"/>
      <c r="C48" s="86"/>
      <c r="D48" s="86"/>
      <c r="E48" s="87"/>
      <c r="F48" s="88"/>
      <c r="G48" s="89"/>
      <c r="H48" s="88"/>
      <c r="I48" s="89"/>
      <c r="J48" s="90"/>
      <c r="K48" s="91"/>
    </row>
    <row r="49" spans="1:11" x14ac:dyDescent="0.2">
      <c r="A49" s="40"/>
      <c r="B49" s="40"/>
      <c r="C49" s="59" t="s">
        <v>17</v>
      </c>
      <c r="D49" s="59"/>
      <c r="E49" s="61"/>
      <c r="F49" s="73"/>
      <c r="G49" s="73"/>
      <c r="H49" s="73"/>
      <c r="I49" s="73" t="s">
        <v>117</v>
      </c>
      <c r="J49" s="69"/>
      <c r="K49" s="75"/>
    </row>
    <row r="50" spans="1:11" x14ac:dyDescent="0.2">
      <c r="A50" s="40"/>
      <c r="B50" s="40"/>
      <c r="C50" s="59" t="s">
        <v>109</v>
      </c>
      <c r="D50" s="59" t="s">
        <v>100</v>
      </c>
      <c r="E50" s="61" t="s">
        <v>115</v>
      </c>
      <c r="F50" s="73" t="s">
        <v>100</v>
      </c>
      <c r="G50" s="73" t="s">
        <v>116</v>
      </c>
      <c r="H50" s="73"/>
      <c r="I50" s="73" t="s">
        <v>22</v>
      </c>
      <c r="J50" s="69"/>
      <c r="K50" s="75"/>
    </row>
    <row r="51" spans="1:11" x14ac:dyDescent="0.2">
      <c r="A51" s="40"/>
      <c r="B51" s="111" t="s">
        <v>118</v>
      </c>
      <c r="C51" s="73">
        <f>G14</f>
        <v>0</v>
      </c>
      <c r="D51" s="59" t="s">
        <v>100</v>
      </c>
      <c r="E51" s="61">
        <v>48</v>
      </c>
      <c r="F51" s="73" t="s">
        <v>100</v>
      </c>
      <c r="G51" s="73">
        <v>3600</v>
      </c>
      <c r="H51" s="103" t="s">
        <v>102</v>
      </c>
      <c r="I51" s="112">
        <f>C51/E51/G51</f>
        <v>0</v>
      </c>
      <c r="J51" s="69"/>
      <c r="K51" s="75"/>
    </row>
    <row r="52" spans="1:11" x14ac:dyDescent="0.2">
      <c r="A52" s="40"/>
      <c r="B52" s="111"/>
      <c r="C52" s="73"/>
      <c r="D52" s="59"/>
      <c r="E52" s="61"/>
      <c r="F52" s="73"/>
      <c r="G52" s="73"/>
      <c r="H52" s="103"/>
      <c r="I52" s="112"/>
      <c r="J52" s="69"/>
      <c r="K52" s="75"/>
    </row>
    <row r="53" spans="1:11" x14ac:dyDescent="0.2">
      <c r="A53" s="40"/>
      <c r="B53" s="111"/>
      <c r="C53" s="73"/>
      <c r="D53" s="59"/>
      <c r="E53" s="61" t="s">
        <v>85</v>
      </c>
      <c r="F53" s="73" t="s">
        <v>120</v>
      </c>
      <c r="G53" s="73" t="s">
        <v>122</v>
      </c>
      <c r="H53" s="103"/>
      <c r="I53" s="112" t="s">
        <v>121</v>
      </c>
      <c r="J53" s="69"/>
      <c r="K53" s="75"/>
    </row>
    <row r="54" spans="1:11" x14ac:dyDescent="0.2">
      <c r="A54" s="40"/>
      <c r="B54" s="111"/>
      <c r="C54" s="73"/>
      <c r="D54" s="59"/>
      <c r="E54" s="61" t="s">
        <v>87</v>
      </c>
      <c r="G54" s="22" t="s">
        <v>23</v>
      </c>
      <c r="H54" s="103"/>
      <c r="I54" s="112" t="s">
        <v>23</v>
      </c>
      <c r="J54" s="69"/>
      <c r="K54" s="75"/>
    </row>
    <row r="55" spans="1:11" x14ac:dyDescent="0.2">
      <c r="A55" s="190" t="s">
        <v>119</v>
      </c>
      <c r="B55" s="190"/>
      <c r="C55" s="190"/>
      <c r="D55" s="190"/>
      <c r="E55" s="108"/>
      <c r="F55" s="113">
        <v>0.1</v>
      </c>
      <c r="G55" s="73">
        <v>2</v>
      </c>
      <c r="H55" s="103" t="s">
        <v>102</v>
      </c>
      <c r="I55" s="73">
        <f>E55*F55/G55</f>
        <v>0</v>
      </c>
      <c r="J55" s="69"/>
      <c r="K55" s="75"/>
    </row>
    <row r="56" spans="1:11" x14ac:dyDescent="0.2">
      <c r="A56" s="40"/>
      <c r="B56" s="40"/>
      <c r="C56" s="67"/>
      <c r="D56" s="67"/>
      <c r="E56" s="61"/>
      <c r="F56" s="73"/>
      <c r="G56" s="68"/>
      <c r="H56" s="73"/>
      <c r="I56" s="68"/>
      <c r="J56" s="69"/>
      <c r="K56" s="75"/>
    </row>
    <row r="57" spans="1:11" ht="12.75" x14ac:dyDescent="0.2">
      <c r="A57" s="40"/>
      <c r="B57" s="40"/>
      <c r="C57" s="67"/>
      <c r="D57" s="67"/>
      <c r="E57" s="61"/>
      <c r="F57" s="73"/>
      <c r="G57" s="68"/>
      <c r="H57" s="94" t="s">
        <v>123</v>
      </c>
      <c r="I57" s="108"/>
      <c r="J57" s="75" t="s">
        <v>124</v>
      </c>
      <c r="K57" s="98" t="str">
        <f>IF(I57=0," ",IF(I57&gt;=I55,"OK","!"))</f>
        <v xml:space="preserve"> </v>
      </c>
    </row>
    <row r="58" spans="1:11" x14ac:dyDescent="0.2">
      <c r="A58" s="40"/>
      <c r="B58" s="40"/>
      <c r="C58" s="59" t="s">
        <v>175</v>
      </c>
      <c r="D58" s="67"/>
      <c r="E58" s="61"/>
      <c r="F58" s="73"/>
      <c r="G58" s="68"/>
      <c r="H58" s="73"/>
      <c r="I58" s="68"/>
      <c r="J58" s="69"/>
      <c r="K58" s="75"/>
    </row>
    <row r="59" spans="1:11" x14ac:dyDescent="0.2">
      <c r="A59" s="40"/>
      <c r="B59" s="40"/>
      <c r="C59" s="59" t="s">
        <v>125</v>
      </c>
      <c r="D59" s="59" t="s">
        <v>100</v>
      </c>
      <c r="E59" s="61" t="s">
        <v>97</v>
      </c>
      <c r="F59" s="61" t="s">
        <v>100</v>
      </c>
      <c r="G59" s="68"/>
      <c r="H59" s="73"/>
      <c r="I59" s="68"/>
      <c r="J59" s="69"/>
      <c r="K59" s="75"/>
    </row>
    <row r="60" spans="1:11" x14ac:dyDescent="0.2">
      <c r="A60" s="40"/>
      <c r="B60" s="40"/>
      <c r="C60" s="22" t="s">
        <v>126</v>
      </c>
      <c r="D60" s="59" t="s">
        <v>163</v>
      </c>
      <c r="E60" s="106">
        <v>12</v>
      </c>
      <c r="F60" s="22" t="s">
        <v>128</v>
      </c>
      <c r="G60" s="68"/>
      <c r="H60" s="114" t="s">
        <v>162</v>
      </c>
      <c r="I60" s="68"/>
      <c r="J60" s="69"/>
      <c r="K60" s="75"/>
    </row>
    <row r="61" spans="1:11" ht="12.75" customHeight="1" x14ac:dyDescent="0.2">
      <c r="A61" s="191" t="s">
        <v>130</v>
      </c>
      <c r="B61" s="191"/>
      <c r="C61" s="22" t="s">
        <v>109</v>
      </c>
      <c r="D61" s="59" t="s">
        <v>101</v>
      </c>
      <c r="E61" s="59" t="s">
        <v>127</v>
      </c>
      <c r="F61" s="61" t="s">
        <v>87</v>
      </c>
      <c r="G61" s="103" t="s">
        <v>102</v>
      </c>
      <c r="H61" s="73"/>
      <c r="I61" s="68"/>
      <c r="J61" s="69"/>
      <c r="K61" s="75"/>
    </row>
    <row r="62" spans="1:11" x14ac:dyDescent="0.2">
      <c r="A62" s="191"/>
      <c r="B62" s="191"/>
      <c r="C62" s="108"/>
      <c r="D62" s="63"/>
      <c r="E62" s="106">
        <v>12</v>
      </c>
      <c r="F62" s="108"/>
      <c r="G62" s="102" t="s">
        <v>102</v>
      </c>
      <c r="H62" s="102" t="e">
        <f>C62/D62*E62/F62</f>
        <v>#DIV/0!</v>
      </c>
      <c r="I62" s="114" t="s">
        <v>129</v>
      </c>
      <c r="J62" s="115"/>
      <c r="K62" s="75"/>
    </row>
    <row r="63" spans="1:11" x14ac:dyDescent="0.2">
      <c r="A63" s="40"/>
      <c r="B63" s="40"/>
      <c r="C63" s="67"/>
      <c r="D63" s="67"/>
      <c r="E63" s="61"/>
      <c r="F63" s="73"/>
      <c r="G63" s="68"/>
      <c r="H63" s="73"/>
      <c r="I63" s="68"/>
      <c r="J63" s="69"/>
      <c r="K63" s="75"/>
    </row>
    <row r="64" spans="1:11" x14ac:dyDescent="0.2">
      <c r="A64" s="40"/>
      <c r="B64" s="40"/>
      <c r="C64" s="193" t="s">
        <v>176</v>
      </c>
      <c r="D64" s="193"/>
      <c r="E64" s="193"/>
      <c r="F64" s="193"/>
      <c r="G64" s="193"/>
      <c r="H64" s="193"/>
      <c r="I64" s="193"/>
      <c r="J64" s="193"/>
      <c r="K64" s="193"/>
    </row>
    <row r="65" spans="1:11" x14ac:dyDescent="0.2">
      <c r="A65" s="40"/>
      <c r="B65" s="40"/>
      <c r="C65" s="116" t="s">
        <v>90</v>
      </c>
      <c r="D65" s="116" t="s">
        <v>90</v>
      </c>
      <c r="E65" s="117"/>
      <c r="F65" s="118"/>
      <c r="G65" s="119"/>
      <c r="H65" s="118"/>
      <c r="I65" s="120"/>
      <c r="J65" s="120"/>
      <c r="K65" s="121"/>
    </row>
    <row r="66" spans="1:11" x14ac:dyDescent="0.2">
      <c r="A66" s="40"/>
      <c r="B66" s="40"/>
      <c r="C66" s="122" t="s">
        <v>85</v>
      </c>
      <c r="D66" s="122" t="s">
        <v>85</v>
      </c>
      <c r="E66" s="182" t="s">
        <v>91</v>
      </c>
      <c r="F66" s="183"/>
      <c r="G66" s="183"/>
      <c r="H66" s="183"/>
      <c r="I66" s="183"/>
      <c r="J66" s="183"/>
      <c r="K66" s="184"/>
    </row>
    <row r="67" spans="1:11" x14ac:dyDescent="0.2">
      <c r="A67" s="40"/>
      <c r="B67" s="40"/>
      <c r="C67" s="123" t="s">
        <v>86</v>
      </c>
      <c r="D67" s="123" t="s">
        <v>87</v>
      </c>
      <c r="E67" s="124">
        <v>1</v>
      </c>
      <c r="F67" s="124">
        <v>0.9</v>
      </c>
      <c r="G67" s="124">
        <v>0.8</v>
      </c>
      <c r="H67" s="124">
        <v>0.7</v>
      </c>
      <c r="I67" s="124">
        <v>0.6</v>
      </c>
      <c r="J67" s="124">
        <v>0.5</v>
      </c>
      <c r="K67" s="124">
        <v>0.4</v>
      </c>
    </row>
    <row r="68" spans="1:11" x14ac:dyDescent="0.2">
      <c r="A68" s="40"/>
      <c r="B68" s="40"/>
      <c r="C68" s="125">
        <v>0.01</v>
      </c>
      <c r="D68" s="126">
        <f>C68*43560</f>
        <v>435.6</v>
      </c>
      <c r="E68" s="127">
        <f t="shared" ref="E68:K78" si="0">E$79*$C68/$C$79</f>
        <v>1.8240000000000003E-2</v>
      </c>
      <c r="F68" s="127">
        <f t="shared" si="0"/>
        <v>1.7440000000000001E-2</v>
      </c>
      <c r="G68" s="127">
        <f t="shared" si="0"/>
        <v>1.6420000000000001E-2</v>
      </c>
      <c r="H68" s="127">
        <f t="shared" si="0"/>
        <v>1.532E-2</v>
      </c>
      <c r="I68" s="127">
        <f t="shared" si="0"/>
        <v>1.3100000000000001E-2</v>
      </c>
      <c r="J68" s="127">
        <f t="shared" si="0"/>
        <v>1.206E-2</v>
      </c>
      <c r="K68" s="127">
        <f t="shared" si="0"/>
        <v>9.1999999999999998E-3</v>
      </c>
    </row>
    <row r="69" spans="1:11" x14ac:dyDescent="0.2">
      <c r="A69" s="40"/>
      <c r="B69" s="40"/>
      <c r="C69" s="125">
        <v>0.02</v>
      </c>
      <c r="D69" s="126">
        <f t="shared" ref="D69:D79" si="1">C69*43560</f>
        <v>871.2</v>
      </c>
      <c r="E69" s="127">
        <f t="shared" si="0"/>
        <v>3.6480000000000005E-2</v>
      </c>
      <c r="F69" s="127">
        <f t="shared" si="0"/>
        <v>3.4880000000000001E-2</v>
      </c>
      <c r="G69" s="127">
        <f t="shared" si="0"/>
        <v>3.2840000000000001E-2</v>
      </c>
      <c r="H69" s="127">
        <f t="shared" si="0"/>
        <v>3.0640000000000001E-2</v>
      </c>
      <c r="I69" s="127">
        <f t="shared" si="0"/>
        <v>2.6200000000000001E-2</v>
      </c>
      <c r="J69" s="127">
        <f t="shared" si="0"/>
        <v>2.4119999999999999E-2</v>
      </c>
      <c r="K69" s="127">
        <f t="shared" si="0"/>
        <v>1.84E-2</v>
      </c>
    </row>
    <row r="70" spans="1:11" x14ac:dyDescent="0.2">
      <c r="A70" s="40"/>
      <c r="B70" s="40"/>
      <c r="C70" s="125">
        <v>0.05</v>
      </c>
      <c r="D70" s="126">
        <f t="shared" si="1"/>
        <v>2178</v>
      </c>
      <c r="E70" s="127">
        <f t="shared" si="0"/>
        <v>9.1200000000000003E-2</v>
      </c>
      <c r="F70" s="127">
        <f t="shared" si="0"/>
        <v>8.72E-2</v>
      </c>
      <c r="G70" s="127">
        <f t="shared" si="0"/>
        <v>8.2100000000000006E-2</v>
      </c>
      <c r="H70" s="127">
        <f t="shared" si="0"/>
        <v>7.6600000000000001E-2</v>
      </c>
      <c r="I70" s="127">
        <f t="shared" si="0"/>
        <v>6.5500000000000003E-2</v>
      </c>
      <c r="J70" s="127">
        <f t="shared" si="0"/>
        <v>6.0299999999999999E-2</v>
      </c>
      <c r="K70" s="127">
        <f t="shared" si="0"/>
        <v>4.6000000000000006E-2</v>
      </c>
    </row>
    <row r="71" spans="1:11" x14ac:dyDescent="0.2">
      <c r="A71" s="40"/>
      <c r="B71" s="40"/>
      <c r="C71" s="125">
        <v>0.1</v>
      </c>
      <c r="D71" s="126">
        <f t="shared" si="1"/>
        <v>4356</v>
      </c>
      <c r="E71" s="128">
        <f t="shared" si="0"/>
        <v>0.18240000000000001</v>
      </c>
      <c r="F71" s="128">
        <f t="shared" si="0"/>
        <v>0.1744</v>
      </c>
      <c r="G71" s="128">
        <f t="shared" si="0"/>
        <v>0.16420000000000001</v>
      </c>
      <c r="H71" s="128">
        <f t="shared" si="0"/>
        <v>0.1532</v>
      </c>
      <c r="I71" s="128">
        <f t="shared" si="0"/>
        <v>0.13100000000000001</v>
      </c>
      <c r="J71" s="128">
        <f t="shared" si="0"/>
        <v>0.1206</v>
      </c>
      <c r="K71" s="127">
        <f t="shared" si="0"/>
        <v>9.2000000000000012E-2</v>
      </c>
    </row>
    <row r="72" spans="1:11" x14ac:dyDescent="0.2">
      <c r="A72" s="40"/>
      <c r="B72" s="40"/>
      <c r="C72" s="125">
        <v>0.15</v>
      </c>
      <c r="D72" s="126">
        <f t="shared" si="1"/>
        <v>6534</v>
      </c>
      <c r="E72" s="128">
        <f t="shared" si="0"/>
        <v>0.27360000000000001</v>
      </c>
      <c r="F72" s="128">
        <f t="shared" si="0"/>
        <v>0.2616</v>
      </c>
      <c r="G72" s="128">
        <f t="shared" si="0"/>
        <v>0.24629999999999996</v>
      </c>
      <c r="H72" s="128">
        <f t="shared" si="0"/>
        <v>0.2298</v>
      </c>
      <c r="I72" s="128">
        <f t="shared" si="0"/>
        <v>0.19650000000000001</v>
      </c>
      <c r="J72" s="128">
        <f t="shared" si="0"/>
        <v>0.18089999999999998</v>
      </c>
      <c r="K72" s="128">
        <f t="shared" si="0"/>
        <v>0.13800000000000001</v>
      </c>
    </row>
    <row r="73" spans="1:11" x14ac:dyDescent="0.2">
      <c r="A73" s="40"/>
      <c r="B73" s="40"/>
      <c r="C73" s="125">
        <v>0.2</v>
      </c>
      <c r="D73" s="126">
        <f t="shared" si="1"/>
        <v>8712</v>
      </c>
      <c r="E73" s="128">
        <f t="shared" si="0"/>
        <v>0.36480000000000001</v>
      </c>
      <c r="F73" s="128">
        <f t="shared" si="0"/>
        <v>0.3488</v>
      </c>
      <c r="G73" s="128">
        <f t="shared" si="0"/>
        <v>0.32840000000000003</v>
      </c>
      <c r="H73" s="128">
        <f t="shared" si="0"/>
        <v>0.30640000000000001</v>
      </c>
      <c r="I73" s="128">
        <f t="shared" si="0"/>
        <v>0.26200000000000001</v>
      </c>
      <c r="J73" s="128">
        <f t="shared" si="0"/>
        <v>0.2412</v>
      </c>
      <c r="K73" s="128">
        <f t="shared" si="0"/>
        <v>0.18400000000000002</v>
      </c>
    </row>
    <row r="74" spans="1:11" x14ac:dyDescent="0.2">
      <c r="A74" s="40"/>
      <c r="B74" s="40"/>
      <c r="C74" s="125">
        <v>0.25</v>
      </c>
      <c r="D74" s="126">
        <f t="shared" si="1"/>
        <v>10890</v>
      </c>
      <c r="E74" s="128">
        <f t="shared" si="0"/>
        <v>0.45600000000000002</v>
      </c>
      <c r="F74" s="128">
        <f t="shared" si="0"/>
        <v>0.436</v>
      </c>
      <c r="G74" s="128">
        <f t="shared" si="0"/>
        <v>0.41049999999999998</v>
      </c>
      <c r="H74" s="128">
        <f t="shared" si="0"/>
        <v>0.38300000000000001</v>
      </c>
      <c r="I74" s="128">
        <f t="shared" si="0"/>
        <v>0.32750000000000001</v>
      </c>
      <c r="J74" s="128">
        <f t="shared" si="0"/>
        <v>0.30149999999999999</v>
      </c>
      <c r="K74" s="128">
        <f t="shared" si="0"/>
        <v>0.23</v>
      </c>
    </row>
    <row r="75" spans="1:11" x14ac:dyDescent="0.2">
      <c r="A75" s="40"/>
      <c r="B75" s="40"/>
      <c r="C75" s="125">
        <v>0.3</v>
      </c>
      <c r="D75" s="126">
        <f t="shared" si="1"/>
        <v>13068</v>
      </c>
      <c r="E75" s="128">
        <f t="shared" si="0"/>
        <v>0.54720000000000002</v>
      </c>
      <c r="F75" s="128">
        <f t="shared" si="0"/>
        <v>0.5232</v>
      </c>
      <c r="G75" s="128">
        <f t="shared" si="0"/>
        <v>0.49259999999999993</v>
      </c>
      <c r="H75" s="128">
        <f t="shared" si="0"/>
        <v>0.45960000000000001</v>
      </c>
      <c r="I75" s="128">
        <f t="shared" si="0"/>
        <v>0.39300000000000002</v>
      </c>
      <c r="J75" s="128">
        <f t="shared" si="0"/>
        <v>0.36179999999999995</v>
      </c>
      <c r="K75" s="128">
        <f t="shared" si="0"/>
        <v>0.27600000000000002</v>
      </c>
    </row>
    <row r="76" spans="1:11" x14ac:dyDescent="0.2">
      <c r="A76" s="40"/>
      <c r="B76" s="40"/>
      <c r="C76" s="125">
        <v>0.35</v>
      </c>
      <c r="D76" s="126">
        <f t="shared" si="1"/>
        <v>15245.999999999998</v>
      </c>
      <c r="E76" s="128">
        <f t="shared" si="0"/>
        <v>0.63839999999999997</v>
      </c>
      <c r="F76" s="128">
        <f t="shared" si="0"/>
        <v>0.61039999999999994</v>
      </c>
      <c r="G76" s="128">
        <f t="shared" si="0"/>
        <v>0.57469999999999988</v>
      </c>
      <c r="H76" s="128">
        <f t="shared" si="0"/>
        <v>0.53620000000000001</v>
      </c>
      <c r="I76" s="128">
        <f t="shared" si="0"/>
        <v>0.45849999999999996</v>
      </c>
      <c r="J76" s="128">
        <f t="shared" si="0"/>
        <v>0.42209999999999998</v>
      </c>
      <c r="K76" s="128">
        <f t="shared" si="0"/>
        <v>0.32200000000000001</v>
      </c>
    </row>
    <row r="77" spans="1:11" x14ac:dyDescent="0.2">
      <c r="A77" s="40"/>
      <c r="B77" s="40"/>
      <c r="C77" s="125">
        <v>0.4</v>
      </c>
      <c r="D77" s="126">
        <f t="shared" si="1"/>
        <v>17424</v>
      </c>
      <c r="E77" s="128">
        <f t="shared" si="0"/>
        <v>0.72960000000000003</v>
      </c>
      <c r="F77" s="128">
        <f t="shared" si="0"/>
        <v>0.6976</v>
      </c>
      <c r="G77" s="128">
        <f t="shared" si="0"/>
        <v>0.65680000000000005</v>
      </c>
      <c r="H77" s="128">
        <f t="shared" si="0"/>
        <v>0.61280000000000001</v>
      </c>
      <c r="I77" s="128">
        <f t="shared" si="0"/>
        <v>0.52400000000000002</v>
      </c>
      <c r="J77" s="128">
        <f t="shared" si="0"/>
        <v>0.4824</v>
      </c>
      <c r="K77" s="128">
        <f t="shared" si="0"/>
        <v>0.36800000000000005</v>
      </c>
    </row>
    <row r="78" spans="1:11" x14ac:dyDescent="0.2">
      <c r="A78" s="40"/>
      <c r="B78" s="40"/>
      <c r="C78" s="125">
        <v>0.45</v>
      </c>
      <c r="D78" s="126">
        <f t="shared" si="1"/>
        <v>19602</v>
      </c>
      <c r="E78" s="128">
        <f t="shared" si="0"/>
        <v>0.82080000000000009</v>
      </c>
      <c r="F78" s="128">
        <f t="shared" si="0"/>
        <v>0.78480000000000005</v>
      </c>
      <c r="G78" s="128">
        <f t="shared" si="0"/>
        <v>0.7389</v>
      </c>
      <c r="H78" s="128">
        <f t="shared" si="0"/>
        <v>0.68940000000000001</v>
      </c>
      <c r="I78" s="128">
        <f t="shared" si="0"/>
        <v>0.58950000000000002</v>
      </c>
      <c r="J78" s="128">
        <f t="shared" si="0"/>
        <v>0.54269999999999996</v>
      </c>
      <c r="K78" s="128">
        <f t="shared" si="0"/>
        <v>0.41400000000000003</v>
      </c>
    </row>
    <row r="79" spans="1:11" x14ac:dyDescent="0.2">
      <c r="A79" s="40"/>
      <c r="B79" s="40"/>
      <c r="C79" s="125">
        <v>0.5</v>
      </c>
      <c r="D79" s="126">
        <f t="shared" si="1"/>
        <v>21780</v>
      </c>
      <c r="E79" s="128">
        <v>0.91200000000000003</v>
      </c>
      <c r="F79" s="128">
        <v>0.872</v>
      </c>
      <c r="G79" s="128">
        <v>0.82099999999999995</v>
      </c>
      <c r="H79" s="128">
        <v>0.76600000000000001</v>
      </c>
      <c r="I79" s="128">
        <v>0.65500000000000003</v>
      </c>
      <c r="J79" s="128">
        <v>0.60299999999999998</v>
      </c>
      <c r="K79" s="128">
        <v>0.46</v>
      </c>
    </row>
    <row r="80" spans="1:11" x14ac:dyDescent="0.2">
      <c r="A80" s="40"/>
      <c r="B80" s="40"/>
      <c r="C80" s="129"/>
      <c r="D80" s="129"/>
      <c r="E80" s="130"/>
      <c r="F80" s="131"/>
      <c r="G80" s="131"/>
      <c r="H80" s="131"/>
      <c r="I80" s="132"/>
      <c r="J80" s="132"/>
      <c r="K80" s="132"/>
    </row>
    <row r="81" spans="1:11" x14ac:dyDescent="0.2">
      <c r="A81" s="40"/>
      <c r="B81" s="40"/>
      <c r="C81" s="133"/>
      <c r="D81" s="134" t="s">
        <v>137</v>
      </c>
      <c r="E81" s="135">
        <v>99</v>
      </c>
      <c r="F81" s="135">
        <v>98</v>
      </c>
      <c r="G81" s="135">
        <v>97</v>
      </c>
      <c r="H81" s="135">
        <v>96</v>
      </c>
      <c r="I81" s="135">
        <v>94</v>
      </c>
      <c r="J81" s="135">
        <v>93</v>
      </c>
      <c r="K81" s="135">
        <v>90</v>
      </c>
    </row>
    <row r="82" spans="1:11" x14ac:dyDescent="0.2">
      <c r="A82" s="40"/>
      <c r="B82" s="40"/>
      <c r="C82" s="179" t="s">
        <v>88</v>
      </c>
      <c r="D82" s="179"/>
      <c r="E82" s="179"/>
      <c r="F82" s="179"/>
      <c r="G82" s="179"/>
      <c r="H82" s="179"/>
      <c r="I82" s="179"/>
      <c r="J82" s="179"/>
      <c r="K82" s="179"/>
    </row>
    <row r="83" spans="1:11" x14ac:dyDescent="0.2">
      <c r="A83" s="40"/>
      <c r="B83" s="40"/>
      <c r="C83" s="178" t="s">
        <v>89</v>
      </c>
      <c r="D83" s="178"/>
      <c r="E83" s="178"/>
      <c r="F83" s="178"/>
      <c r="G83" s="178"/>
      <c r="H83" s="178"/>
      <c r="I83" s="178"/>
      <c r="J83" s="178"/>
      <c r="K83" s="178"/>
    </row>
    <row r="84" spans="1:11" x14ac:dyDescent="0.2">
      <c r="A84" s="40"/>
      <c r="B84" s="40"/>
      <c r="C84" s="136"/>
      <c r="D84" s="136"/>
      <c r="E84" s="136"/>
      <c r="F84" s="136"/>
      <c r="G84" s="136"/>
      <c r="H84" s="136"/>
      <c r="I84" s="136"/>
      <c r="J84" s="136"/>
      <c r="K84" s="136"/>
    </row>
    <row r="85" spans="1:11" x14ac:dyDescent="0.2">
      <c r="A85" s="137" t="s">
        <v>134</v>
      </c>
      <c r="B85" s="138"/>
      <c r="C85" s="139"/>
      <c r="D85" s="139"/>
      <c r="E85" s="139"/>
      <c r="F85" s="139"/>
      <c r="G85" s="139"/>
      <c r="H85" s="139"/>
      <c r="I85" s="139"/>
      <c r="J85" s="139"/>
      <c r="K85" s="139"/>
    </row>
    <row r="86" spans="1:11" x14ac:dyDescent="0.2">
      <c r="A86" s="28" t="s">
        <v>135</v>
      </c>
      <c r="B86" s="40"/>
      <c r="C86" s="140"/>
      <c r="D86" s="140"/>
      <c r="E86" s="140"/>
      <c r="F86" s="140"/>
      <c r="G86" s="140"/>
      <c r="H86" s="140"/>
      <c r="I86" s="140"/>
      <c r="J86" s="140"/>
      <c r="K86" s="140"/>
    </row>
    <row r="87" spans="1:11" ht="12.75" thickBot="1" x14ac:dyDescent="0.25"/>
    <row r="88" spans="1:11" ht="15" x14ac:dyDescent="0.25">
      <c r="A88" s="44" t="s">
        <v>138</v>
      </c>
      <c r="B88" s="44"/>
      <c r="C88" s="44"/>
      <c r="D88" s="44"/>
      <c r="E88" s="44"/>
      <c r="F88" s="44"/>
      <c r="G88" s="44"/>
      <c r="H88" s="44"/>
      <c r="I88" s="44"/>
      <c r="J88" s="44"/>
      <c r="K88" s="44"/>
    </row>
    <row r="89" spans="1:11" ht="15" x14ac:dyDescent="0.25">
      <c r="A89" s="45" t="s">
        <v>37</v>
      </c>
      <c r="B89" s="45"/>
      <c r="C89" s="45"/>
      <c r="D89" s="45"/>
      <c r="E89" s="45"/>
      <c r="F89" s="45"/>
      <c r="G89" s="45"/>
      <c r="H89" s="45"/>
      <c r="I89" s="45"/>
      <c r="J89" s="45"/>
      <c r="K89" s="46" t="str">
        <f>'CL_1 - Site Screening'!J70</f>
        <v>IDALS: Issue Date: 09/24/2021</v>
      </c>
    </row>
  </sheetData>
  <sheetProtection algorithmName="SHA-512" hashValue="71mJrXHVuwT52ZO3t6JG+5J1kKHVuyY58iuwtUMvuS2P9W8SgGJT8x8wOHm0PHrfWmv8Y6ViIyNo8VqAyWW86Q==" saltValue="h9TE6cLAP9PWUEahA5VTgA==" spinCount="100000" sheet="1" selectLockedCells="1"/>
  <mergeCells count="20">
    <mergeCell ref="B15:F15"/>
    <mergeCell ref="U1:Z1"/>
    <mergeCell ref="A9:K9"/>
    <mergeCell ref="U29:Z30"/>
    <mergeCell ref="C83:K83"/>
    <mergeCell ref="C82:K82"/>
    <mergeCell ref="U15:Z15"/>
    <mergeCell ref="A1:K1"/>
    <mergeCell ref="B2:E2"/>
    <mergeCell ref="E66:K66"/>
    <mergeCell ref="H12:K12"/>
    <mergeCell ref="A12:G12"/>
    <mergeCell ref="H14:J14"/>
    <mergeCell ref="J24:K24"/>
    <mergeCell ref="A55:D55"/>
    <mergeCell ref="A61:B62"/>
    <mergeCell ref="A6:K6"/>
    <mergeCell ref="C64:K64"/>
    <mergeCell ref="A44:H44"/>
    <mergeCell ref="E17:J17"/>
  </mergeCells>
  <conditionalFormatting sqref="J28:J29">
    <cfRule type="cellIs" dxfId="13" priority="17" operator="equal">
      <formula>"!"</formula>
    </cfRule>
    <cfRule type="cellIs" dxfId="12" priority="18" operator="equal">
      <formula>"OK"</formula>
    </cfRule>
  </conditionalFormatting>
  <conditionalFormatting sqref="J38">
    <cfRule type="cellIs" dxfId="11" priority="10" operator="equal">
      <formula>"NA"</formula>
    </cfRule>
    <cfRule type="cellIs" dxfId="10" priority="15" operator="equal">
      <formula>"!"</formula>
    </cfRule>
    <cfRule type="cellIs" dxfId="9" priority="16" operator="equal">
      <formula>"OK"</formula>
    </cfRule>
  </conditionalFormatting>
  <conditionalFormatting sqref="J42">
    <cfRule type="cellIs" dxfId="8" priority="7" operator="equal">
      <formula>"NA"</formula>
    </cfRule>
    <cfRule type="cellIs" dxfId="7" priority="8" operator="equal">
      <formula>"!"</formula>
    </cfRule>
    <cfRule type="cellIs" dxfId="6" priority="9" operator="equal">
      <formula>"OK"</formula>
    </cfRule>
  </conditionalFormatting>
  <conditionalFormatting sqref="J46">
    <cfRule type="cellIs" dxfId="5" priority="4" operator="equal">
      <formula>"NA"</formula>
    </cfRule>
    <cfRule type="cellIs" dxfId="4" priority="5" operator="equal">
      <formula>"!"</formula>
    </cfRule>
    <cfRule type="cellIs" dxfId="3" priority="6" operator="equal">
      <formula>"OK"</formula>
    </cfRule>
  </conditionalFormatting>
  <conditionalFormatting sqref="K57">
    <cfRule type="cellIs" dxfId="2" priority="1" operator="equal">
      <formula>"NA"</formula>
    </cfRule>
    <cfRule type="cellIs" dxfId="1" priority="2" operator="equal">
      <formula>"!"</formula>
    </cfRule>
    <cfRule type="cellIs" dxfId="0" priority="3" operator="equal">
      <formula>"OK"</formula>
    </cfRule>
  </conditionalFormatting>
  <printOptions horizontalCentered="1" verticalCentered="1"/>
  <pageMargins left="0.25" right="0.25" top="0.75" bottom="0.75" header="0.3" footer="0.3"/>
  <pageSetup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EA26-092D-44BE-8368-3E914EF5074A}">
  <sheetPr>
    <tabColor theme="9" tint="0.59999389629810485"/>
    <pageSetUpPr fitToPage="1"/>
  </sheetPr>
  <dimension ref="A1:I48"/>
  <sheetViews>
    <sheetView view="pageBreakPreview" zoomScaleNormal="100" zoomScaleSheetLayoutView="100" workbookViewId="0">
      <selection activeCell="F18" sqref="F18"/>
    </sheetView>
  </sheetViews>
  <sheetFormatPr defaultColWidth="8.85546875" defaultRowHeight="12" x14ac:dyDescent="0.2"/>
  <cols>
    <col min="1" max="5" width="8.85546875" style="27"/>
    <col min="6" max="8" width="27.7109375" style="27" customWidth="1"/>
    <col min="9" max="9" width="11.5703125" style="27" customWidth="1"/>
    <col min="10" max="16384" width="8.85546875" style="27"/>
  </cols>
  <sheetData>
    <row r="1" spans="1:9" ht="12.75" x14ac:dyDescent="0.2">
      <c r="A1" s="164" t="s">
        <v>158</v>
      </c>
      <c r="B1" s="164"/>
      <c r="C1" s="164"/>
      <c r="D1" s="164"/>
      <c r="E1" s="164"/>
      <c r="F1" s="164"/>
      <c r="G1" s="164"/>
      <c r="H1" s="164"/>
      <c r="I1" s="164"/>
    </row>
    <row r="2" spans="1:9" ht="12.75" x14ac:dyDescent="0.2">
      <c r="A2" s="164" t="s">
        <v>197</v>
      </c>
      <c r="B2" s="164"/>
      <c r="C2" s="164"/>
      <c r="D2" s="164"/>
      <c r="E2" s="164"/>
      <c r="F2" s="164"/>
      <c r="G2" s="164"/>
      <c r="H2" s="164"/>
      <c r="I2" s="164"/>
    </row>
    <row r="3" spans="1:9" x14ac:dyDescent="0.2">
      <c r="A3" s="27" t="s">
        <v>24</v>
      </c>
      <c r="I3" s="47">
        <f ca="1">'CL_1 - Site Screening'!G5</f>
        <v>44670</v>
      </c>
    </row>
    <row r="4" spans="1:9" x14ac:dyDescent="0.2">
      <c r="A4" s="48"/>
      <c r="B4" s="48"/>
      <c r="C4" s="48"/>
      <c r="D4" s="48"/>
      <c r="E4" s="48"/>
      <c r="F4" s="48"/>
      <c r="G4" s="48"/>
      <c r="H4" s="48"/>
    </row>
    <row r="5" spans="1:9" s="28" customFormat="1" ht="3.6" customHeight="1" x14ac:dyDescent="0.2">
      <c r="A5" s="49"/>
      <c r="B5" s="49"/>
      <c r="C5" s="49"/>
      <c r="D5" s="49"/>
      <c r="E5" s="49"/>
      <c r="F5" s="49"/>
      <c r="G5" s="49"/>
      <c r="H5" s="49"/>
    </row>
    <row r="6" spans="1:9" x14ac:dyDescent="0.2">
      <c r="A6" s="141" t="s">
        <v>73</v>
      </c>
      <c r="B6" s="141"/>
      <c r="C6" s="141"/>
      <c r="D6" s="141"/>
      <c r="E6" s="141"/>
      <c r="F6" s="142"/>
      <c r="G6" s="142"/>
      <c r="H6" s="142"/>
      <c r="I6" s="143"/>
    </row>
    <row r="7" spans="1:9" x14ac:dyDescent="0.2">
      <c r="A7" s="28"/>
      <c r="B7" s="28"/>
      <c r="C7" s="28"/>
      <c r="D7" s="28"/>
      <c r="E7" s="28"/>
      <c r="F7" s="144"/>
      <c r="G7" s="144"/>
      <c r="H7" s="144"/>
      <c r="I7" s="145"/>
    </row>
    <row r="8" spans="1:9" ht="15" x14ac:dyDescent="0.25">
      <c r="A8" s="146" t="s">
        <v>139</v>
      </c>
      <c r="B8" s="146"/>
      <c r="C8" s="146"/>
      <c r="D8" s="146"/>
      <c r="E8" s="146"/>
      <c r="F8" s="147"/>
      <c r="G8" s="147"/>
      <c r="H8" s="147"/>
      <c r="I8" s="148"/>
    </row>
    <row r="9" spans="1:9" ht="15" x14ac:dyDescent="0.25">
      <c r="A9" s="146"/>
      <c r="B9" s="146" t="s">
        <v>74</v>
      </c>
      <c r="C9" s="149"/>
      <c r="D9" s="146" t="s">
        <v>75</v>
      </c>
      <c r="E9" s="149"/>
      <c r="F9" s="150">
        <f>'DWS - Report Form'!D14</f>
        <v>0</v>
      </c>
      <c r="G9" s="151" t="s">
        <v>8</v>
      </c>
      <c r="H9" s="147"/>
      <c r="I9" s="148"/>
    </row>
    <row r="10" spans="1:9" ht="15" x14ac:dyDescent="0.25">
      <c r="A10" s="146"/>
      <c r="B10" s="146"/>
      <c r="C10" s="146"/>
      <c r="D10" s="146"/>
      <c r="E10" s="146"/>
      <c r="F10" s="147"/>
      <c r="G10" s="147"/>
      <c r="H10" s="147"/>
      <c r="I10" s="148"/>
    </row>
    <row r="11" spans="1:9" ht="15" x14ac:dyDescent="0.25">
      <c r="A11" s="146" t="s">
        <v>165</v>
      </c>
      <c r="B11" s="146"/>
      <c r="C11" s="146"/>
      <c r="D11" s="146"/>
      <c r="E11" s="146"/>
      <c r="F11" s="147"/>
      <c r="G11" s="147"/>
      <c r="H11" s="147"/>
      <c r="I11" s="148"/>
    </row>
    <row r="12" spans="1:9" ht="15" x14ac:dyDescent="0.25">
      <c r="A12" s="146"/>
      <c r="B12" s="146" t="s">
        <v>74</v>
      </c>
      <c r="C12" s="149"/>
      <c r="D12" s="146" t="s">
        <v>75</v>
      </c>
      <c r="E12" s="149"/>
      <c r="F12" s="152">
        <f>'DWS - Report Form'!E14/100</f>
        <v>0</v>
      </c>
      <c r="G12" s="147"/>
      <c r="H12" s="147"/>
      <c r="I12" s="148"/>
    </row>
    <row r="13" spans="1:9" ht="15" x14ac:dyDescent="0.25">
      <c r="A13" s="146"/>
      <c r="B13" s="146"/>
      <c r="C13" s="146"/>
      <c r="D13" s="146"/>
      <c r="E13" s="146"/>
      <c r="F13" s="147"/>
      <c r="G13" s="147"/>
      <c r="H13" s="147"/>
      <c r="I13" s="148"/>
    </row>
    <row r="14" spans="1:9" ht="15" x14ac:dyDescent="0.25">
      <c r="A14" s="146" t="s">
        <v>76</v>
      </c>
      <c r="B14" s="146"/>
      <c r="C14" s="146"/>
      <c r="D14" s="146"/>
      <c r="E14" s="146"/>
      <c r="F14" s="147"/>
      <c r="G14" s="147"/>
      <c r="H14" s="147"/>
      <c r="I14" s="148"/>
    </row>
    <row r="15" spans="1:9" ht="15" x14ac:dyDescent="0.25">
      <c r="A15" s="146"/>
      <c r="B15" s="198"/>
      <c r="C15" s="199"/>
      <c r="D15" s="153"/>
      <c r="E15" s="153"/>
      <c r="F15" s="154">
        <f>'DWS - Report Form'!G14</f>
        <v>0</v>
      </c>
      <c r="G15" s="151" t="s">
        <v>140</v>
      </c>
      <c r="H15" s="147"/>
      <c r="I15" s="148"/>
    </row>
    <row r="16" spans="1:9" ht="15" x14ac:dyDescent="0.25">
      <c r="A16" s="146"/>
      <c r="B16" s="146"/>
      <c r="C16" s="146"/>
      <c r="D16" s="146"/>
      <c r="E16" s="146"/>
      <c r="F16" s="147"/>
      <c r="G16" s="147"/>
      <c r="H16" s="147"/>
      <c r="I16" s="148"/>
    </row>
    <row r="17" spans="1:9" ht="15" x14ac:dyDescent="0.25">
      <c r="A17" s="146" t="s">
        <v>200</v>
      </c>
      <c r="B17" s="146"/>
      <c r="C17" s="146"/>
      <c r="D17" s="146"/>
      <c r="E17" s="146"/>
      <c r="F17" s="147"/>
      <c r="G17" s="147"/>
      <c r="H17" s="147"/>
      <c r="I17" s="148"/>
    </row>
    <row r="18" spans="1:9" ht="15" x14ac:dyDescent="0.25">
      <c r="A18" s="146"/>
      <c r="B18" s="146"/>
      <c r="C18" s="146"/>
      <c r="D18" s="146"/>
      <c r="E18" s="146"/>
      <c r="F18" s="155" t="e">
        <f>'DWS - Report Form'!J27/('DWS - Report Form'!C14*'DWS - Report Form'!E14/100)</f>
        <v>#DIV/0!</v>
      </c>
      <c r="G18" s="151" t="s">
        <v>141</v>
      </c>
      <c r="H18" s="147"/>
      <c r="I18" s="148"/>
    </row>
    <row r="19" spans="1:9" ht="15" x14ac:dyDescent="0.25">
      <c r="A19" s="146"/>
      <c r="B19" s="146"/>
      <c r="C19" s="146"/>
      <c r="D19" s="146"/>
      <c r="E19" s="146"/>
      <c r="F19" s="147"/>
      <c r="G19" s="147"/>
      <c r="H19" s="147"/>
      <c r="I19" s="148"/>
    </row>
    <row r="20" spans="1:9" ht="15" x14ac:dyDescent="0.25">
      <c r="A20" s="146" t="s">
        <v>166</v>
      </c>
      <c r="B20" s="146"/>
      <c r="C20" s="146"/>
      <c r="D20" s="146"/>
      <c r="E20" s="146"/>
      <c r="F20" s="147"/>
      <c r="G20" s="147"/>
      <c r="H20" s="147"/>
      <c r="I20" s="148"/>
    </row>
    <row r="21" spans="1:9" ht="15" x14ac:dyDescent="0.25">
      <c r="A21" s="146"/>
      <c r="B21" s="146" t="s">
        <v>74</v>
      </c>
      <c r="C21" s="149"/>
      <c r="D21" s="146" t="s">
        <v>75</v>
      </c>
      <c r="E21" s="149"/>
      <c r="F21" s="147"/>
      <c r="G21" s="147"/>
      <c r="H21" s="147"/>
      <c r="I21" s="148"/>
    </row>
    <row r="22" spans="1:9" ht="15" x14ac:dyDescent="0.25">
      <c r="A22" s="146"/>
      <c r="B22" s="146"/>
      <c r="C22" s="146"/>
      <c r="D22" s="146"/>
      <c r="E22" s="146"/>
      <c r="F22" s="147"/>
      <c r="G22" s="147"/>
      <c r="H22" s="147"/>
      <c r="I22" s="148"/>
    </row>
    <row r="23" spans="1:9" ht="15" x14ac:dyDescent="0.25">
      <c r="A23" s="146" t="s">
        <v>142</v>
      </c>
      <c r="B23" s="146"/>
      <c r="C23" s="146"/>
      <c r="D23" s="146"/>
      <c r="E23" s="146"/>
      <c r="F23" s="147"/>
      <c r="G23" s="147"/>
      <c r="H23" s="147"/>
      <c r="I23" s="148"/>
    </row>
    <row r="24" spans="1:9" ht="15" x14ac:dyDescent="0.25">
      <c r="A24" s="146"/>
      <c r="B24" s="146" t="s">
        <v>74</v>
      </c>
      <c r="C24" s="149"/>
      <c r="D24" s="146" t="s">
        <v>75</v>
      </c>
      <c r="E24" s="149"/>
      <c r="F24" s="156">
        <f>MAX('DWS - Report Form'!I38,'DWS - Report Form'!I42,'DWS - Report Form'!I46)</f>
        <v>0</v>
      </c>
      <c r="G24" s="151" t="s">
        <v>140</v>
      </c>
      <c r="H24" s="147"/>
      <c r="I24" s="148"/>
    </row>
    <row r="25" spans="1:9" ht="15" x14ac:dyDescent="0.25">
      <c r="A25" s="146"/>
      <c r="B25" s="146"/>
      <c r="C25" s="146"/>
      <c r="D25" s="146"/>
      <c r="E25" s="146"/>
      <c r="F25" s="147"/>
      <c r="G25" s="147"/>
      <c r="H25" s="147"/>
      <c r="I25" s="148"/>
    </row>
    <row r="26" spans="1:9" ht="15" x14ac:dyDescent="0.25">
      <c r="A26" s="146" t="s">
        <v>168</v>
      </c>
      <c r="B26" s="146"/>
      <c r="C26" s="146"/>
      <c r="D26" s="146"/>
      <c r="E26" s="146"/>
      <c r="F26" s="147"/>
      <c r="G26" s="147"/>
      <c r="H26" s="147"/>
      <c r="I26" s="148"/>
    </row>
    <row r="27" spans="1:9" ht="15" x14ac:dyDescent="0.25">
      <c r="A27" s="146"/>
      <c r="B27" s="146" t="s">
        <v>74</v>
      </c>
      <c r="C27" s="149"/>
      <c r="D27" s="146" t="s">
        <v>75</v>
      </c>
      <c r="E27" s="149"/>
      <c r="F27" s="151" t="s">
        <v>169</v>
      </c>
      <c r="G27" s="147"/>
      <c r="H27" s="147"/>
      <c r="I27" s="148"/>
    </row>
    <row r="28" spans="1:9" ht="15" x14ac:dyDescent="0.25">
      <c r="A28" s="146"/>
      <c r="B28" s="146"/>
      <c r="C28" s="146"/>
      <c r="D28" s="146"/>
      <c r="E28" s="146"/>
      <c r="F28" s="147"/>
      <c r="G28" s="147"/>
      <c r="H28" s="147"/>
      <c r="I28" s="148"/>
    </row>
    <row r="29" spans="1:9" ht="15" x14ac:dyDescent="0.25">
      <c r="A29" s="146" t="s">
        <v>78</v>
      </c>
      <c r="B29" s="146"/>
      <c r="C29" s="146"/>
      <c r="D29" s="146"/>
      <c r="E29" s="146"/>
      <c r="F29" s="147"/>
      <c r="G29" s="147"/>
      <c r="H29" s="147"/>
      <c r="I29" s="148"/>
    </row>
    <row r="30" spans="1:9" ht="15" x14ac:dyDescent="0.25">
      <c r="A30" s="146"/>
      <c r="B30" s="200"/>
      <c r="C30" s="200"/>
      <c r="D30" s="200"/>
      <c r="E30" s="200"/>
      <c r="F30" s="200"/>
      <c r="G30" s="200"/>
      <c r="H30" s="200"/>
      <c r="I30" s="200"/>
    </row>
    <row r="31" spans="1:9" ht="15" x14ac:dyDescent="0.25">
      <c r="A31" s="146"/>
      <c r="B31" s="200"/>
      <c r="C31" s="200"/>
      <c r="D31" s="200"/>
      <c r="E31" s="200"/>
      <c r="F31" s="200"/>
      <c r="G31" s="200"/>
      <c r="H31" s="200"/>
      <c r="I31" s="200"/>
    </row>
    <row r="32" spans="1:9" ht="15" x14ac:dyDescent="0.25">
      <c r="A32" s="146"/>
      <c r="B32" s="146"/>
      <c r="C32" s="146"/>
      <c r="D32" s="146"/>
      <c r="E32" s="146"/>
      <c r="F32" s="147"/>
      <c r="G32" s="147"/>
      <c r="H32" s="147"/>
      <c r="I32" s="148"/>
    </row>
    <row r="33" spans="1:9" ht="15" x14ac:dyDescent="0.25">
      <c r="A33" s="146" t="s">
        <v>77</v>
      </c>
      <c r="B33" s="146"/>
      <c r="C33" s="146"/>
      <c r="D33" s="146"/>
      <c r="E33" s="146"/>
      <c r="F33" s="147"/>
      <c r="G33" s="147"/>
      <c r="H33" s="147"/>
      <c r="I33" s="148"/>
    </row>
    <row r="34" spans="1:9" ht="15" x14ac:dyDescent="0.25">
      <c r="A34" s="146"/>
      <c r="B34" s="200"/>
      <c r="C34" s="200"/>
      <c r="D34" s="200"/>
      <c r="E34" s="200"/>
      <c r="F34" s="200"/>
      <c r="G34" s="200"/>
      <c r="H34" s="200"/>
      <c r="I34" s="200"/>
    </row>
    <row r="35" spans="1:9" ht="15" x14ac:dyDescent="0.25">
      <c r="A35" s="146"/>
      <c r="B35" s="200"/>
      <c r="C35" s="200"/>
      <c r="D35" s="200"/>
      <c r="E35" s="200"/>
      <c r="F35" s="200"/>
      <c r="G35" s="200"/>
      <c r="H35" s="200"/>
      <c r="I35" s="200"/>
    </row>
    <row r="36" spans="1:9" ht="15" x14ac:dyDescent="0.25">
      <c r="A36" s="146"/>
      <c r="B36" s="146"/>
      <c r="C36" s="146"/>
      <c r="D36" s="146"/>
      <c r="E36" s="146"/>
      <c r="F36" s="147"/>
      <c r="G36" s="147"/>
      <c r="H36" s="147"/>
      <c r="I36" s="148"/>
    </row>
    <row r="37" spans="1:9" ht="15" x14ac:dyDescent="0.25">
      <c r="A37" s="146" t="s">
        <v>167</v>
      </c>
      <c r="B37" s="146"/>
      <c r="C37" s="146"/>
      <c r="D37" s="146"/>
      <c r="E37" s="146"/>
      <c r="F37" s="147"/>
      <c r="G37" s="147"/>
      <c r="H37" s="147"/>
      <c r="I37" s="148"/>
    </row>
    <row r="38" spans="1:9" ht="15" x14ac:dyDescent="0.25">
      <c r="A38" s="157" t="s">
        <v>79</v>
      </c>
      <c r="B38" s="201"/>
      <c r="C38" s="201"/>
      <c r="D38" s="201"/>
      <c r="E38" s="201"/>
      <c r="F38" s="201"/>
      <c r="G38" s="201"/>
      <c r="H38" s="201"/>
      <c r="I38" s="201"/>
    </row>
    <row r="39" spans="1:9" ht="15" x14ac:dyDescent="0.25">
      <c r="A39" s="157" t="s">
        <v>79</v>
      </c>
      <c r="B39" s="201"/>
      <c r="C39" s="201"/>
      <c r="D39" s="201"/>
      <c r="E39" s="201"/>
      <c r="F39" s="201"/>
      <c r="G39" s="201"/>
      <c r="H39" s="201"/>
      <c r="I39" s="201"/>
    </row>
    <row r="40" spans="1:9" ht="15" x14ac:dyDescent="0.25">
      <c r="A40" s="157" t="s">
        <v>79</v>
      </c>
      <c r="B40" s="201"/>
      <c r="C40" s="201"/>
      <c r="D40" s="201"/>
      <c r="E40" s="201"/>
      <c r="F40" s="201"/>
      <c r="G40" s="201"/>
      <c r="H40" s="201"/>
      <c r="I40" s="201"/>
    </row>
    <row r="41" spans="1:9" ht="15" x14ac:dyDescent="0.25">
      <c r="A41" s="157" t="s">
        <v>79</v>
      </c>
      <c r="B41" s="201"/>
      <c r="C41" s="201"/>
      <c r="D41" s="201"/>
      <c r="E41" s="201"/>
      <c r="F41" s="201"/>
      <c r="G41" s="201"/>
      <c r="H41" s="201"/>
      <c r="I41" s="201"/>
    </row>
    <row r="42" spans="1:9" ht="15" x14ac:dyDescent="0.25">
      <c r="A42" s="146"/>
      <c r="B42" s="146"/>
      <c r="C42" s="146"/>
      <c r="D42" s="146"/>
      <c r="E42" s="146"/>
      <c r="F42" s="147"/>
      <c r="G42" s="147"/>
      <c r="H42" s="147"/>
      <c r="I42" s="148"/>
    </row>
    <row r="43" spans="1:9" ht="15" x14ac:dyDescent="0.25">
      <c r="A43" s="146" t="s">
        <v>80</v>
      </c>
      <c r="B43" s="146"/>
      <c r="C43" s="146"/>
      <c r="D43" s="146"/>
      <c r="E43" s="146"/>
      <c r="F43" s="147"/>
      <c r="G43" s="147"/>
      <c r="H43" s="147"/>
      <c r="I43" s="148"/>
    </row>
    <row r="44" spans="1:9" ht="15" x14ac:dyDescent="0.25">
      <c r="A44" s="146"/>
      <c r="B44" s="200"/>
      <c r="C44" s="200"/>
      <c r="D44" s="200"/>
      <c r="E44" s="200"/>
      <c r="F44" s="200"/>
      <c r="G44" s="200"/>
      <c r="H44" s="200"/>
      <c r="I44" s="200"/>
    </row>
    <row r="45" spans="1:9" ht="15" x14ac:dyDescent="0.25">
      <c r="A45" s="146"/>
      <c r="B45" s="200"/>
      <c r="C45" s="200"/>
      <c r="D45" s="200"/>
      <c r="E45" s="200"/>
      <c r="F45" s="200"/>
      <c r="G45" s="200"/>
      <c r="H45" s="200"/>
      <c r="I45" s="200"/>
    </row>
    <row r="46" spans="1:9" ht="12.75" thickBot="1" x14ac:dyDescent="0.25"/>
    <row r="47" spans="1:9" ht="15" x14ac:dyDescent="0.25">
      <c r="A47" s="44" t="s">
        <v>81</v>
      </c>
      <c r="B47" s="44"/>
      <c r="C47" s="44"/>
      <c r="D47" s="44"/>
      <c r="E47" s="44"/>
      <c r="F47" s="44"/>
      <c r="G47" s="44"/>
      <c r="H47" s="44"/>
      <c r="I47" s="44"/>
    </row>
    <row r="48" spans="1:9" ht="15" x14ac:dyDescent="0.25">
      <c r="A48" s="45" t="s">
        <v>39</v>
      </c>
      <c r="B48" s="45"/>
      <c r="C48" s="45"/>
      <c r="D48" s="45"/>
      <c r="E48" s="45"/>
      <c r="F48" s="45"/>
      <c r="G48" s="45"/>
      <c r="H48" s="45"/>
      <c r="I48" s="46" t="str">
        <f>'CL_1 - Site Screening'!J70</f>
        <v>IDALS: Issue Date: 09/24/2021</v>
      </c>
    </row>
  </sheetData>
  <sheetProtection algorithmName="SHA-512" hashValue="E3nHd1EDxOPk7tRR2KrTuZMrFaDwqtklrkDMXxIMwDX72M4YwBtR98I5GEJ8S5D1SlOIBe9kazLHsVdbgUvjjQ==" saltValue="BUDz3CNGZJ7Og60Gs+mGFg==" spinCount="100000" sheet="1" selectLockedCells="1"/>
  <mergeCells count="10">
    <mergeCell ref="A1:I1"/>
    <mergeCell ref="A2:I2"/>
    <mergeCell ref="B15:C15"/>
    <mergeCell ref="B44:I45"/>
    <mergeCell ref="B30:I31"/>
    <mergeCell ref="B34:I35"/>
    <mergeCell ref="B38:I38"/>
    <mergeCell ref="B39:I39"/>
    <mergeCell ref="B40:I40"/>
    <mergeCell ref="B41:I41"/>
  </mergeCells>
  <printOptions horizontalCentered="1" verticalCentered="1"/>
  <pageMargins left="0.25" right="0.25"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4444-F280-4799-9824-09E13DE962EC}">
  <sheetPr>
    <tabColor theme="9" tint="0.59999389629810485"/>
    <pageSetUpPr fitToPage="1"/>
  </sheetPr>
  <dimension ref="A1:J49"/>
  <sheetViews>
    <sheetView view="pageBreakPreview" zoomScaleNormal="100" zoomScaleSheetLayoutView="100" workbookViewId="0">
      <selection activeCell="B9" sqref="B9:I9"/>
    </sheetView>
  </sheetViews>
  <sheetFormatPr defaultColWidth="8.85546875" defaultRowHeight="12" x14ac:dyDescent="0.2"/>
  <cols>
    <col min="1" max="5" width="8.85546875" style="27"/>
    <col min="6" max="8" width="27.7109375" style="27" customWidth="1"/>
    <col min="9" max="9" width="11.5703125" style="27" customWidth="1"/>
    <col min="10" max="16384" width="8.85546875" style="27"/>
  </cols>
  <sheetData>
    <row r="1" spans="1:9" ht="12.75" x14ac:dyDescent="0.2">
      <c r="A1" s="164" t="s">
        <v>158</v>
      </c>
      <c r="B1" s="164"/>
      <c r="C1" s="164"/>
      <c r="D1" s="164"/>
      <c r="E1" s="164"/>
      <c r="F1" s="164"/>
      <c r="G1" s="164"/>
      <c r="H1" s="164"/>
      <c r="I1" s="164"/>
    </row>
    <row r="2" spans="1:9" ht="12.75" x14ac:dyDescent="0.2">
      <c r="A2" s="164" t="s">
        <v>198</v>
      </c>
      <c r="B2" s="164"/>
      <c r="C2" s="164"/>
      <c r="D2" s="164"/>
      <c r="E2" s="164"/>
      <c r="F2" s="164"/>
      <c r="G2" s="164"/>
      <c r="H2" s="164"/>
      <c r="I2" s="164"/>
    </row>
    <row r="3" spans="1:9" x14ac:dyDescent="0.2">
      <c r="A3" s="27" t="s">
        <v>24</v>
      </c>
      <c r="I3" s="47">
        <f ca="1">'CL_1 - Site Screening'!G5</f>
        <v>44670</v>
      </c>
    </row>
    <row r="4" spans="1:9" x14ac:dyDescent="0.2">
      <c r="A4" s="48"/>
      <c r="B4" s="48"/>
      <c r="C4" s="48"/>
      <c r="D4" s="48"/>
      <c r="E4" s="48"/>
      <c r="F4" s="48"/>
      <c r="G4" s="48"/>
      <c r="H4" s="48"/>
    </row>
    <row r="5" spans="1:9" s="28" customFormat="1" ht="3.6" customHeight="1" x14ac:dyDescent="0.2">
      <c r="A5" s="49"/>
      <c r="B5" s="49"/>
      <c r="C5" s="49"/>
      <c r="D5" s="49"/>
      <c r="E5" s="49"/>
      <c r="F5" s="49"/>
      <c r="G5" s="49"/>
      <c r="H5" s="49"/>
    </row>
    <row r="6" spans="1:9" x14ac:dyDescent="0.2">
      <c r="A6" s="141" t="s">
        <v>73</v>
      </c>
      <c r="B6" s="141"/>
      <c r="C6" s="141"/>
      <c r="D6" s="141"/>
      <c r="E6" s="141"/>
      <c r="F6" s="142"/>
      <c r="G6" s="142"/>
      <c r="H6" s="142"/>
      <c r="I6" s="143"/>
    </row>
    <row r="7" spans="1:9" x14ac:dyDescent="0.2">
      <c r="A7" s="28"/>
      <c r="B7" s="28"/>
      <c r="C7" s="28"/>
      <c r="D7" s="28"/>
      <c r="E7" s="28"/>
      <c r="F7" s="144"/>
      <c r="G7" s="144"/>
      <c r="H7" s="144"/>
      <c r="I7" s="145"/>
    </row>
    <row r="8" spans="1:9" ht="15" x14ac:dyDescent="0.25">
      <c r="A8" s="146" t="s">
        <v>83</v>
      </c>
      <c r="B8" s="146"/>
      <c r="C8" s="146"/>
      <c r="D8" s="146"/>
      <c r="E8" s="146"/>
      <c r="F8" s="147"/>
      <c r="G8" s="147"/>
      <c r="H8" s="147"/>
      <c r="I8" s="148"/>
    </row>
    <row r="9" spans="1:9" ht="15" x14ac:dyDescent="0.25">
      <c r="A9" s="146"/>
      <c r="B9" s="201"/>
      <c r="C9" s="201"/>
      <c r="D9" s="201"/>
      <c r="E9" s="201"/>
      <c r="F9" s="201"/>
      <c r="G9" s="201"/>
      <c r="H9" s="201"/>
      <c r="I9" s="201"/>
    </row>
    <row r="10" spans="1:9" ht="15" x14ac:dyDescent="0.25">
      <c r="A10" s="146"/>
      <c r="B10" s="146"/>
      <c r="C10" s="146"/>
      <c r="D10" s="146"/>
      <c r="E10" s="146"/>
      <c r="F10" s="147"/>
      <c r="G10" s="147"/>
      <c r="H10" s="147"/>
      <c r="I10" s="148"/>
    </row>
    <row r="11" spans="1:9" ht="15" x14ac:dyDescent="0.25">
      <c r="A11" s="146" t="s">
        <v>84</v>
      </c>
      <c r="B11" s="146"/>
      <c r="C11" s="146"/>
      <c r="D11" s="146"/>
      <c r="E11" s="146"/>
      <c r="F11" s="147"/>
      <c r="G11" s="147"/>
      <c r="H11" s="147"/>
      <c r="I11" s="148"/>
    </row>
    <row r="12" spans="1:9" ht="15" x14ac:dyDescent="0.25">
      <c r="A12" s="146"/>
      <c r="B12" s="146" t="s">
        <v>74</v>
      </c>
      <c r="C12" s="149"/>
      <c r="D12" s="146" t="s">
        <v>75</v>
      </c>
      <c r="E12" s="149"/>
      <c r="F12" s="147"/>
      <c r="G12" s="147"/>
      <c r="H12" s="147"/>
      <c r="I12" s="148"/>
    </row>
    <row r="13" spans="1:9" ht="15" x14ac:dyDescent="0.25">
      <c r="A13" s="146"/>
      <c r="B13" s="146"/>
      <c r="C13" s="146"/>
      <c r="D13" s="146"/>
      <c r="E13" s="146"/>
      <c r="F13" s="147"/>
      <c r="G13" s="147"/>
      <c r="H13" s="147"/>
      <c r="I13" s="148"/>
    </row>
    <row r="14" spans="1:9" ht="15" x14ac:dyDescent="0.25">
      <c r="A14" s="146"/>
      <c r="B14" s="146" t="s">
        <v>171</v>
      </c>
      <c r="C14" s="146"/>
      <c r="D14" s="146"/>
      <c r="E14" s="146"/>
      <c r="F14" s="147"/>
      <c r="G14" s="147"/>
      <c r="H14" s="147"/>
      <c r="I14" s="148"/>
    </row>
    <row r="15" spans="1:9" ht="15" x14ac:dyDescent="0.25">
      <c r="A15" s="146"/>
      <c r="B15" s="201"/>
      <c r="C15" s="201"/>
      <c r="D15" s="201"/>
      <c r="E15" s="201"/>
      <c r="F15" s="201"/>
      <c r="G15" s="201"/>
      <c r="H15" s="201"/>
      <c r="I15" s="201"/>
    </row>
    <row r="16" spans="1:9" ht="15" x14ac:dyDescent="0.25">
      <c r="A16" s="146"/>
      <c r="B16" s="201"/>
      <c r="C16" s="201"/>
      <c r="D16" s="201"/>
      <c r="E16" s="201"/>
      <c r="F16" s="201"/>
      <c r="G16" s="201"/>
      <c r="H16" s="201"/>
      <c r="I16" s="201"/>
    </row>
    <row r="17" spans="1:9" ht="15" x14ac:dyDescent="0.25">
      <c r="A17" s="146"/>
      <c r="B17" s="146"/>
      <c r="C17" s="146"/>
      <c r="D17" s="146"/>
      <c r="E17" s="146"/>
      <c r="F17" s="147"/>
      <c r="G17" s="147"/>
      <c r="H17" s="147"/>
      <c r="I17" s="148"/>
    </row>
    <row r="18" spans="1:9" ht="15" x14ac:dyDescent="0.25">
      <c r="A18" s="146"/>
      <c r="B18" s="146" t="s">
        <v>170</v>
      </c>
      <c r="C18" s="146"/>
      <c r="D18" s="146"/>
      <c r="E18" s="146"/>
      <c r="F18" s="147"/>
      <c r="G18" s="147"/>
      <c r="H18" s="147"/>
      <c r="I18" s="148"/>
    </row>
    <row r="19" spans="1:9" ht="15" x14ac:dyDescent="0.25">
      <c r="A19" s="146"/>
      <c r="B19" s="201"/>
      <c r="C19" s="201"/>
      <c r="D19" s="201"/>
      <c r="E19" s="201"/>
      <c r="F19" s="201"/>
      <c r="G19" s="201"/>
      <c r="H19" s="201"/>
      <c r="I19" s="201"/>
    </row>
    <row r="20" spans="1:9" ht="15" x14ac:dyDescent="0.25">
      <c r="A20" s="146"/>
      <c r="B20" s="201"/>
      <c r="C20" s="201"/>
      <c r="D20" s="201"/>
      <c r="E20" s="201"/>
      <c r="F20" s="201"/>
      <c r="G20" s="201"/>
      <c r="H20" s="201"/>
      <c r="I20" s="201"/>
    </row>
    <row r="21" spans="1:9" ht="15" x14ac:dyDescent="0.25">
      <c r="A21" s="146"/>
      <c r="B21" s="146"/>
      <c r="C21" s="146"/>
      <c r="D21" s="146"/>
      <c r="E21" s="146"/>
      <c r="F21" s="147"/>
      <c r="G21" s="147"/>
      <c r="H21" s="147"/>
      <c r="I21" s="148"/>
    </row>
    <row r="22" spans="1:9" ht="15" x14ac:dyDescent="0.25">
      <c r="A22" s="146" t="s">
        <v>177</v>
      </c>
      <c r="B22" s="146"/>
      <c r="C22" s="146"/>
      <c r="D22" s="146"/>
      <c r="E22" s="146"/>
      <c r="F22" s="147"/>
      <c r="G22" s="147"/>
      <c r="H22" s="147"/>
      <c r="I22" s="148"/>
    </row>
    <row r="23" spans="1:9" ht="15" x14ac:dyDescent="0.25">
      <c r="A23" s="146"/>
      <c r="B23" s="201"/>
      <c r="C23" s="201"/>
      <c r="D23" s="201"/>
      <c r="E23" s="201"/>
      <c r="F23" s="201"/>
      <c r="G23" s="201"/>
      <c r="H23" s="201"/>
      <c r="I23" s="201"/>
    </row>
    <row r="24" spans="1:9" ht="15" x14ac:dyDescent="0.25">
      <c r="A24" s="146"/>
      <c r="B24" s="146"/>
      <c r="C24" s="146"/>
      <c r="D24" s="146"/>
      <c r="E24" s="146"/>
      <c r="F24" s="147"/>
      <c r="G24" s="147"/>
      <c r="H24" s="147"/>
      <c r="I24" s="148"/>
    </row>
    <row r="25" spans="1:9" ht="15" x14ac:dyDescent="0.25">
      <c r="A25" s="146" t="s">
        <v>178</v>
      </c>
      <c r="B25" s="146"/>
      <c r="C25" s="146"/>
      <c r="D25" s="146"/>
      <c r="E25" s="146"/>
      <c r="F25" s="147"/>
      <c r="G25" s="147"/>
      <c r="H25" s="147"/>
      <c r="I25" s="148"/>
    </row>
    <row r="26" spans="1:9" ht="15" x14ac:dyDescent="0.25">
      <c r="A26" s="146"/>
      <c r="B26" s="201"/>
      <c r="C26" s="201"/>
      <c r="D26" s="201"/>
      <c r="E26" s="201"/>
      <c r="F26" s="201"/>
      <c r="G26" s="201"/>
      <c r="H26" s="201"/>
      <c r="I26" s="201"/>
    </row>
    <row r="27" spans="1:9" ht="15" x14ac:dyDescent="0.25">
      <c r="A27" s="146"/>
      <c r="B27" s="146"/>
      <c r="C27" s="146"/>
      <c r="D27" s="146"/>
      <c r="E27" s="146"/>
      <c r="F27" s="147"/>
      <c r="G27" s="147"/>
      <c r="H27" s="147"/>
      <c r="I27" s="148"/>
    </row>
    <row r="28" spans="1:9" ht="15" x14ac:dyDescent="0.25">
      <c r="A28" s="146" t="s">
        <v>179</v>
      </c>
      <c r="B28" s="146"/>
      <c r="C28" s="146"/>
      <c r="D28" s="146"/>
      <c r="E28" s="146"/>
      <c r="F28" s="147"/>
      <c r="G28" s="147"/>
      <c r="H28" s="147"/>
      <c r="I28" s="148"/>
    </row>
    <row r="29" spans="1:9" ht="15" x14ac:dyDescent="0.25">
      <c r="A29" s="146"/>
      <c r="B29" s="200"/>
      <c r="C29" s="200"/>
      <c r="D29" s="200"/>
      <c r="E29" s="200"/>
      <c r="F29" s="200"/>
      <c r="G29" s="200"/>
      <c r="H29" s="200"/>
      <c r="I29" s="200"/>
    </row>
    <row r="30" spans="1:9" ht="15" x14ac:dyDescent="0.25">
      <c r="A30" s="146"/>
      <c r="B30" s="146"/>
      <c r="C30" s="146"/>
      <c r="D30" s="146"/>
      <c r="E30" s="146"/>
      <c r="F30" s="147"/>
      <c r="G30" s="147"/>
      <c r="H30" s="147"/>
      <c r="I30" s="148"/>
    </row>
    <row r="31" spans="1:9" ht="15" x14ac:dyDescent="0.25">
      <c r="A31" s="146" t="s">
        <v>180</v>
      </c>
      <c r="B31" s="146"/>
      <c r="C31" s="146"/>
      <c r="D31" s="146"/>
      <c r="E31" s="146"/>
      <c r="F31" s="147"/>
      <c r="G31" s="147"/>
      <c r="H31" s="147"/>
      <c r="I31" s="148"/>
    </row>
    <row r="32" spans="1:9" ht="15" x14ac:dyDescent="0.25">
      <c r="A32" s="146"/>
      <c r="B32" s="200"/>
      <c r="C32" s="200"/>
      <c r="D32" s="200"/>
      <c r="E32" s="200"/>
      <c r="F32" s="200"/>
      <c r="G32" s="200"/>
      <c r="H32" s="200"/>
      <c r="I32" s="200"/>
    </row>
    <row r="33" spans="1:10" ht="15" x14ac:dyDescent="0.25">
      <c r="A33" s="146"/>
      <c r="B33" s="200"/>
      <c r="C33" s="200"/>
      <c r="D33" s="200"/>
      <c r="E33" s="200"/>
      <c r="F33" s="200"/>
      <c r="G33" s="200"/>
      <c r="H33" s="200"/>
      <c r="I33" s="200"/>
    </row>
    <row r="34" spans="1:10" ht="15" x14ac:dyDescent="0.25">
      <c r="A34" s="146"/>
      <c r="B34" s="146"/>
      <c r="C34" s="146"/>
      <c r="D34" s="146"/>
      <c r="E34" s="146"/>
      <c r="F34" s="147"/>
      <c r="G34" s="147"/>
      <c r="H34" s="147"/>
      <c r="I34" s="148"/>
    </row>
    <row r="35" spans="1:10" ht="15" x14ac:dyDescent="0.25">
      <c r="A35" s="146" t="s">
        <v>181</v>
      </c>
      <c r="B35" s="146"/>
      <c r="C35" s="146"/>
      <c r="D35" s="146"/>
      <c r="E35" s="146"/>
      <c r="F35" s="147"/>
      <c r="G35" s="147"/>
      <c r="H35" s="147"/>
      <c r="I35" s="148"/>
    </row>
    <row r="36" spans="1:10" ht="15" x14ac:dyDescent="0.25">
      <c r="A36" s="157"/>
      <c r="B36" s="201"/>
      <c r="C36" s="201"/>
      <c r="D36" s="201"/>
      <c r="E36" s="201"/>
      <c r="F36" s="201"/>
      <c r="G36" s="201"/>
      <c r="H36" s="201"/>
      <c r="I36" s="201"/>
    </row>
    <row r="37" spans="1:10" ht="15" x14ac:dyDescent="0.25">
      <c r="A37" s="157"/>
      <c r="B37" s="201"/>
      <c r="C37" s="201"/>
      <c r="D37" s="201"/>
      <c r="E37" s="201"/>
      <c r="F37" s="201"/>
      <c r="G37" s="201"/>
      <c r="H37" s="201"/>
      <c r="I37" s="201"/>
    </row>
    <row r="38" spans="1:10" ht="15" x14ac:dyDescent="0.25">
      <c r="A38" s="157"/>
      <c r="B38" s="201"/>
      <c r="C38" s="201"/>
      <c r="D38" s="201"/>
      <c r="E38" s="201"/>
      <c r="F38" s="201"/>
      <c r="G38" s="201"/>
      <c r="H38" s="201"/>
      <c r="I38" s="201"/>
    </row>
    <row r="39" spans="1:10" ht="15" x14ac:dyDescent="0.25">
      <c r="A39" s="157"/>
      <c r="B39" s="201"/>
      <c r="C39" s="201"/>
      <c r="D39" s="201"/>
      <c r="E39" s="201"/>
      <c r="F39" s="201"/>
      <c r="G39" s="201"/>
      <c r="H39" s="201"/>
      <c r="I39" s="201"/>
    </row>
    <row r="40" spans="1:10" ht="15" x14ac:dyDescent="0.25">
      <c r="A40" s="146"/>
      <c r="B40" s="146"/>
      <c r="C40" s="146"/>
      <c r="D40" s="146"/>
      <c r="E40" s="146"/>
      <c r="F40" s="147"/>
      <c r="G40" s="147"/>
      <c r="H40" s="147"/>
      <c r="I40" s="148"/>
    </row>
    <row r="41" spans="1:10" ht="33" customHeight="1" x14ac:dyDescent="0.25">
      <c r="A41" s="202" t="s">
        <v>182</v>
      </c>
      <c r="B41" s="202"/>
      <c r="C41" s="202"/>
      <c r="D41" s="202"/>
      <c r="E41" s="202"/>
      <c r="F41" s="202"/>
      <c r="G41" s="202"/>
      <c r="H41" s="202"/>
      <c r="I41" s="202"/>
    </row>
    <row r="42" spans="1:10" ht="15" x14ac:dyDescent="0.25">
      <c r="A42" s="146"/>
      <c r="B42" s="200"/>
      <c r="C42" s="200"/>
      <c r="D42" s="200"/>
      <c r="E42" s="200"/>
      <c r="F42" s="200"/>
      <c r="G42" s="200"/>
      <c r="H42" s="200"/>
      <c r="I42" s="200"/>
    </row>
    <row r="43" spans="1:10" ht="15" x14ac:dyDescent="0.25">
      <c r="A43" s="146"/>
      <c r="B43" s="200"/>
      <c r="C43" s="200"/>
      <c r="D43" s="200"/>
      <c r="E43" s="200"/>
      <c r="F43" s="200"/>
      <c r="G43" s="200"/>
      <c r="H43" s="200"/>
      <c r="I43" s="200"/>
    </row>
    <row r="44" spans="1:10" ht="15" x14ac:dyDescent="0.25">
      <c r="A44" s="45"/>
      <c r="B44" s="45"/>
      <c r="C44" s="45"/>
      <c r="D44" s="45"/>
      <c r="E44" s="45"/>
      <c r="F44" s="45"/>
      <c r="G44" s="45"/>
      <c r="H44" s="45"/>
      <c r="I44" s="45"/>
    </row>
    <row r="45" spans="1:10" ht="15" x14ac:dyDescent="0.25">
      <c r="A45" s="146" t="s">
        <v>183</v>
      </c>
      <c r="B45" s="146"/>
      <c r="C45" s="146"/>
      <c r="D45" s="146"/>
      <c r="E45" s="146"/>
      <c r="F45" s="146"/>
      <c r="G45" s="146"/>
      <c r="H45" s="146"/>
      <c r="I45" s="146"/>
      <c r="J45" s="158"/>
    </row>
    <row r="46" spans="1:10" ht="15" x14ac:dyDescent="0.25">
      <c r="A46" s="146"/>
      <c r="B46" s="146" t="s">
        <v>74</v>
      </c>
      <c r="C46" s="149"/>
      <c r="D46" s="146" t="s">
        <v>75</v>
      </c>
      <c r="E46" s="149"/>
      <c r="F46" s="159"/>
      <c r="G46" s="159"/>
      <c r="H46" s="159"/>
      <c r="I46" s="159"/>
    </row>
    <row r="47" spans="1:10" ht="12.75" thickBot="1" x14ac:dyDescent="0.25"/>
    <row r="48" spans="1:10" ht="15" x14ac:dyDescent="0.25">
      <c r="A48" s="44" t="s">
        <v>82</v>
      </c>
      <c r="B48" s="44"/>
      <c r="C48" s="44"/>
      <c r="D48" s="44"/>
      <c r="E48" s="44"/>
      <c r="F48" s="44"/>
      <c r="G48" s="44"/>
      <c r="H48" s="44"/>
      <c r="I48" s="44"/>
    </row>
    <row r="49" spans="1:9" ht="15" x14ac:dyDescent="0.25">
      <c r="A49" s="45" t="s">
        <v>40</v>
      </c>
      <c r="B49" s="45"/>
      <c r="C49" s="45"/>
      <c r="D49" s="45"/>
      <c r="E49" s="45"/>
      <c r="F49" s="45"/>
      <c r="G49" s="45"/>
      <c r="H49" s="45"/>
      <c r="I49" s="46" t="str">
        <f>'CL_1 - Site Screening'!J70</f>
        <v>IDALS: Issue Date: 09/24/2021</v>
      </c>
    </row>
  </sheetData>
  <sheetProtection algorithmName="SHA-512" hashValue="wG+nInLHtfUIu2bTeT/Pt275QC/Zd+QpSR2BQ+RvhIn1ufEGX3fONaxoaAiO/BUHe+KrUjQM4YpoNJ1uZphhew==" saltValue="Q6nr3pwRmhnGS5Rb42Se3g==" spinCount="100000" sheet="1" selectLockedCells="1"/>
  <mergeCells count="12">
    <mergeCell ref="A41:I41"/>
    <mergeCell ref="B42:I43"/>
    <mergeCell ref="B9:I9"/>
    <mergeCell ref="B15:I16"/>
    <mergeCell ref="B19:I20"/>
    <mergeCell ref="B23:I23"/>
    <mergeCell ref="B26:I26"/>
    <mergeCell ref="A1:I1"/>
    <mergeCell ref="A2:I2"/>
    <mergeCell ref="B29:I29"/>
    <mergeCell ref="B32:I33"/>
    <mergeCell ref="B36:I39"/>
  </mergeCells>
  <printOptions horizontalCentered="1" verticalCentered="1"/>
  <pageMargins left="0.25" right="0.25" top="0.75" bottom="0.75" header="0.3" footer="0.3"/>
  <pageSetup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DISCLAIMER</vt:lpstr>
      <vt:lpstr>CL_1 - Site Screening</vt:lpstr>
      <vt:lpstr>DWS - Report Form</vt:lpstr>
      <vt:lpstr>CL_2 - Project Review</vt:lpstr>
      <vt:lpstr>CL_2 - Project Review (2)</vt:lpstr>
      <vt:lpstr>'CL_1 - Site Screening'!Print_Area</vt:lpstr>
      <vt:lpstr>'CL_2 - Project Review'!Print_Area</vt:lpstr>
      <vt:lpstr>'CL_2 - Project Review (2)'!Print_Area</vt:lpstr>
      <vt:lpstr>DISCLAIMER!Print_Area</vt:lpstr>
      <vt:lpstr>'DWS - Report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Druhl, Cassandra</cp:lastModifiedBy>
  <cp:lastPrinted>2020-06-18T16:45:42Z</cp:lastPrinted>
  <dcterms:created xsi:type="dcterms:W3CDTF">2017-07-05T15:47:13Z</dcterms:created>
  <dcterms:modified xsi:type="dcterms:W3CDTF">2022-04-19T19:58:57Z</dcterms:modified>
</cp:coreProperties>
</file>